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DATOS U\PRESUPUESTOS\2025\Info respaldo nueva Admon\INFO CONTABLE 2025\TRIM1\"/>
    </mc:Choice>
  </mc:AlternateContent>
  <xr:revisionPtr revIDLastSave="0" documentId="8_{B44E561D-E709-4B92-92B1-804F057E8C0A}" xr6:coauthVersionLast="36" xr6:coauthVersionMax="36" xr10:uidLastSave="{00000000-0000-0000-0000-000000000000}"/>
  <bookViews>
    <workbookView xWindow="0" yWindow="0" windowWidth="23040" windowHeight="10872" xr2:uid="{00000000-000D-0000-FFFF-FFFF00000000}"/>
  </bookViews>
  <sheets>
    <sheet name="Estado de Actividades" sheetId="1" r:id="rId1"/>
  </sheets>
  <definedNames>
    <definedName name="_xlnm.Print_Area" localSheetId="0">'Estado de Actividades'!$B$1:$N$46</definedName>
  </definedNames>
  <calcPr calcId="191029"/>
</workbook>
</file>

<file path=xl/calcChain.xml><?xml version="1.0" encoding="utf-8"?>
<calcChain xmlns="http://schemas.openxmlformats.org/spreadsheetml/2006/main">
  <c r="I30" i="1" l="1"/>
  <c r="G30" i="1"/>
  <c r="G23" i="1"/>
  <c r="I23" i="1"/>
  <c r="I19" i="1"/>
  <c r="G10" i="1"/>
  <c r="G12" i="1"/>
  <c r="I14" i="1"/>
  <c r="I12" i="1"/>
  <c r="I10" i="1"/>
  <c r="I34" i="1" l="1"/>
  <c r="I17" i="1"/>
  <c r="I35" i="1" l="1"/>
  <c r="K31" i="1"/>
  <c r="K33" i="1"/>
  <c r="K32" i="1"/>
  <c r="K29" i="1"/>
  <c r="K28" i="1"/>
  <c r="K27" i="1"/>
  <c r="K26" i="1"/>
  <c r="K25" i="1"/>
  <c r="K24" i="1"/>
  <c r="M31" i="1" l="1"/>
  <c r="M26" i="1"/>
  <c r="K13" i="1"/>
  <c r="M13" i="1" s="1"/>
  <c r="K11" i="1"/>
  <c r="M11" i="1" s="1"/>
  <c r="K10" i="1"/>
  <c r="M10" i="1" s="1"/>
  <c r="K12" i="1" l="1"/>
  <c r="K23" i="1"/>
  <c r="K30" i="1" l="1"/>
  <c r="M30" i="1" s="1"/>
  <c r="M23" i="1"/>
  <c r="M12" i="1"/>
  <c r="K22" i="1" l="1"/>
  <c r="M22" i="1" s="1"/>
  <c r="K21" i="1"/>
  <c r="M21" i="1" s="1"/>
  <c r="K16" i="1"/>
  <c r="M16" i="1" s="1"/>
  <c r="G14" i="1" l="1"/>
  <c r="K15" i="1"/>
  <c r="M15" i="1" s="1"/>
  <c r="G19" i="1"/>
  <c r="K20" i="1"/>
  <c r="M20" i="1" s="1"/>
  <c r="K19" i="1" l="1"/>
  <c r="M19" i="1" s="1"/>
  <c r="G34" i="1"/>
  <c r="K34" i="1" s="1"/>
  <c r="M34" i="1" s="1"/>
  <c r="G17" i="1"/>
  <c r="K14" i="1"/>
  <c r="M14" i="1" s="1"/>
  <c r="K17" i="1" l="1"/>
  <c r="M17" i="1" s="1"/>
  <c r="G35" i="1"/>
  <c r="K35" i="1" s="1"/>
  <c r="M35" i="1" s="1"/>
</calcChain>
</file>

<file path=xl/sharedStrings.xml><?xml version="1.0" encoding="utf-8"?>
<sst xmlns="http://schemas.openxmlformats.org/spreadsheetml/2006/main" count="42" uniqueCount="41">
  <si>
    <t>Resultado del Ejercicio (Ahorro / Desahorro)</t>
  </si>
  <si>
    <t>CONCEPTO</t>
  </si>
  <si>
    <t>Año</t>
  </si>
  <si>
    <t xml:space="preserve">Ente Publico: </t>
  </si>
  <si>
    <t>(Pesos)</t>
  </si>
  <si>
    <t>9ZU Centro de Ingenieria y Desarrollo Industrial (CIDESI)</t>
  </si>
  <si>
    <t>Bajo Protesta de decir la verdad declaramos que los Estados Financieros y sus Notas son razonablemente correctos y responsabilidad del emisor</t>
  </si>
  <si>
    <t>INGRESOS Y OTROS BENEFICIOS</t>
  </si>
  <si>
    <t>Ingresos de la Gestion</t>
  </si>
  <si>
    <t>Ingresos por Venta de Bienes y Servicios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</si>
  <si>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</si>
  <si>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</si>
  <si>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</si>
  <si>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</si>
  <si>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</si>
  <si>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Otros Ingresos y Beneficios Varios</t>
  </si>
  <si>
    <t>Total de Ingresos y Otros Beneficios</t>
  </si>
  <si>
    <t>GASTOS Y OTRAS PERDIDAS</t>
  </si>
  <si>
    <t>Gastos de Funcionamiento</t>
  </si>
  <si>
    <t>Servicios personales</t>
  </si>
  <si>
    <t>Materiales y Suministros</t>
  </si>
  <si>
    <t>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</si>
  <si>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</si>
  <si>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</si>
  <si>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</si>
  <si>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</si>
  <si>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Intereses, Comisiones y Otros Gastos de la Deuda Publica</t>
  </si>
  <si>
    <t>Otros Gastos y Perdidas Extraordinarias</t>
  </si>
  <si>
    <t>Estimaciones, Depreciaciones, Deterioros, Obsolescencia y Amortizaciones</t>
  </si>
  <si>
    <t>Otros Gastos</t>
  </si>
  <si>
    <t>Inversion Publica</t>
  </si>
  <si>
    <t>Total de Gastos y Otras Perdidas</t>
  </si>
  <si>
    <t>Estado de Actividades</t>
  </si>
  <si>
    <t>Absoluta</t>
  </si>
  <si>
    <t>Relativa</t>
  </si>
  <si>
    <t>5.4.1</t>
  </si>
  <si>
    <t>I.C.A. ALEJANDRO OBREGÓN ORTEGA</t>
  </si>
  <si>
    <t>ENCARGADO DE DESPACHO DE LA UNIDAD DE ADMINISTRACIÓN Y FINANZAS</t>
  </si>
  <si>
    <t>DR. CARLOS RUBIO GONZÁLEZ</t>
  </si>
  <si>
    <t>DIRECTOR GENERAL</t>
  </si>
  <si>
    <t>Del 1 de Enero al 31 de Marzo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</si>
</sst>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0.0%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68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8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 style="medium">
        <color theme="5" tint="-0.24994659260841701"/>
      </right>
      <top/>
      <bottom/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/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  <border>
      <left/>
      <right/>
      <top/>
      <bottom style="medium">
        <color theme="5" tint="-0.249977111117893"/>
      </bottom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0" xfId="0" applyBorder="1"/>
    <xf numFmtId="43" fontId="0" fillId="0" borderId="0" xfId="1" applyFont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1" applyFont="1" applyAlignment="1">
      <alignment horizontal="center"/>
    </xf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Alignment="1"/>
    <xf numFmtId="0" fontId="4" fillId="0" borderId="0" xfId="0" applyFont="1"/>
    <xf numFmtId="0" fontId="5" fillId="2" borderId="8" xfId="0" applyFont="1" applyFill="1" applyBorder="1"/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/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0" fillId="0" borderId="0" xfId="0" applyAlignment="1"/>
    <xf numFmtId="0" fontId="0" fillId="3" borderId="3" xfId="0" applyFill="1" applyBorder="1"/>
    <xf numFmtId="0" fontId="6" fillId="3" borderId="0" xfId="0" applyFont="1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4" xfId="0" applyFill="1" applyBorder="1"/>
    <xf numFmtId="0" fontId="1" fillId="3" borderId="0" xfId="0" applyFont="1" applyFill="1" applyBorder="1"/>
    <xf numFmtId="164" fontId="1" fillId="3" borderId="0" xfId="0" applyNumberFormat="1" applyFont="1" applyFill="1" applyBorder="1"/>
    <xf numFmtId="166" fontId="1" fillId="3" borderId="0" xfId="0" applyNumberFormat="1" applyFont="1" applyFill="1" applyBorder="1"/>
    <xf numFmtId="165" fontId="1" fillId="3" borderId="0" xfId="2" applyNumberFormat="1" applyFont="1" applyFill="1" applyBorder="1" applyAlignment="1">
      <alignment horizontal="center"/>
    </xf>
    <xf numFmtId="164" fontId="0" fillId="3" borderId="0" xfId="0" applyNumberFormat="1" applyFill="1" applyBorder="1"/>
    <xf numFmtId="3" fontId="1" fillId="3" borderId="0" xfId="0" applyNumberFormat="1" applyFont="1" applyFill="1" applyBorder="1"/>
    <xf numFmtId="166" fontId="0" fillId="3" borderId="0" xfId="0" applyNumberFormat="1" applyFill="1" applyBorder="1"/>
    <xf numFmtId="164" fontId="0" fillId="3" borderId="0" xfId="0" applyNumberFormat="1" applyFill="1" applyBorder="1" applyAlignment="1">
      <alignment horizontal="center"/>
    </xf>
    <xf numFmtId="0" fontId="0" fillId="3" borderId="0" xfId="0" applyFont="1" applyFill="1" applyBorder="1"/>
    <xf numFmtId="164" fontId="1" fillId="3" borderId="0" xfId="0" applyNumberFormat="1" applyFont="1" applyFill="1" applyBorder="1" applyAlignment="1">
      <alignment horizontal="center"/>
    </xf>
    <xf numFmtId="3" fontId="6" fillId="3" borderId="0" xfId="0" applyNumberFormat="1" applyFont="1" applyFill="1" applyBorder="1"/>
    <xf numFmtId="0" fontId="0" fillId="3" borderId="5" xfId="0" applyFill="1" applyBorder="1"/>
    <xf numFmtId="0" fontId="0" fillId="3" borderId="6" xfId="0" applyFont="1" applyFill="1" applyBorder="1"/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0" fontId="0" fillId="3" borderId="7" xfId="0" applyFill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80000"/>
      <color rgb="FF8E0000"/>
      <color rgb="FFC4A264"/>
      <color rgb="FFDBC6A1"/>
      <color rgb="FFECE0B6"/>
      <color rgb="FF004C00"/>
      <color rgb="FF003E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8"/>
  <sheetViews>
    <sheetView showGridLines="0" tabSelected="1" zoomScaleNormal="100" workbookViewId="0"/>
  </sheetViews>
  <sheetFormatPr defaultColWidth="11.5546875" defaultRowHeight="14.4" x14ac:dyDescent="0.3"/>
  <cols>
    <col min="1" max="1" width="2.6640625" customWidth="1"/>
    <col min="2" max="2" width="3.6640625" customWidth="1"/>
    <col min="3" max="3" width="12.5546875" customWidth="1"/>
    <col min="4" max="4" width="55.44140625" customWidth="1"/>
    <col min="5" max="5" width="2.88671875" customWidth="1"/>
    <col min="6" max="6" width="1.6640625" customWidth="1"/>
    <col min="7" max="7" width="15.109375" customWidth="1"/>
    <col min="8" max="8" width="5.6640625" customWidth="1"/>
    <col min="9" max="9" width="14.44140625" customWidth="1"/>
    <col min="10" max="10" width="4.33203125" customWidth="1"/>
    <col min="11" max="11" width="12" customWidth="1"/>
    <col min="12" max="12" width="5.109375" customWidth="1"/>
    <col min="13" max="13" width="8.88671875" style="6" customWidth="1"/>
    <col min="14" max="14" width="3.6640625" customWidth="1"/>
    <col min="16" max="16" width="15.109375" bestFit="1" customWidth="1"/>
    <col min="17" max="17" width="19.33203125" bestFit="1" customWidth="1"/>
  </cols>
  <sheetData>
    <row r="1" spans="2:16" ht="21" x14ac:dyDescent="0.4">
      <c r="C1" s="21"/>
      <c r="D1" s="21"/>
      <c r="E1" s="21"/>
      <c r="F1" s="21"/>
      <c r="G1" s="21"/>
      <c r="H1" s="21"/>
      <c r="I1" s="21"/>
      <c r="J1" s="21"/>
      <c r="K1" s="21"/>
      <c r="L1" s="21"/>
      <c r="M1" s="45" t="s">
        <v>35</v>
      </c>
      <c r="N1" s="45"/>
    </row>
    <row r="2" spans="2:16" x14ac:dyDescent="0.3">
      <c r="C2" s="43" t="s">
        <v>32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2:16" x14ac:dyDescent="0.3">
      <c r="C3" s="43" t="s">
        <v>40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2:16" x14ac:dyDescent="0.3">
      <c r="C4" s="43" t="s">
        <v>4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2:16" x14ac:dyDescent="0.3">
      <c r="C5" s="12" t="s">
        <v>3</v>
      </c>
      <c r="D5" s="44" t="s">
        <v>5</v>
      </c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2:16" ht="15" thickBot="1" x14ac:dyDescent="0.35"/>
    <row r="7" spans="2:16" x14ac:dyDescent="0.3">
      <c r="B7" s="13"/>
      <c r="C7" s="14"/>
      <c r="D7" s="14"/>
      <c r="E7" s="14"/>
      <c r="F7" s="14"/>
      <c r="G7" s="15"/>
      <c r="H7" s="15" t="s">
        <v>2</v>
      </c>
      <c r="I7" s="15"/>
      <c r="J7" s="15"/>
      <c r="K7" s="15"/>
      <c r="L7" s="15"/>
      <c r="M7" s="15"/>
      <c r="N7" s="16"/>
    </row>
    <row r="8" spans="2:16" ht="15" thickBot="1" x14ac:dyDescent="0.35">
      <c r="B8" s="17"/>
      <c r="C8" s="48" t="s">
        <v>1</v>
      </c>
      <c r="D8" s="48"/>
      <c r="E8" s="18"/>
      <c r="F8" s="18"/>
      <c r="G8" s="18">
        <v>2025</v>
      </c>
      <c r="H8" s="19"/>
      <c r="I8" s="18">
        <v>2024</v>
      </c>
      <c r="J8" s="18"/>
      <c r="K8" s="18" t="s">
        <v>33</v>
      </c>
      <c r="L8" s="18"/>
      <c r="M8" s="18" t="s">
        <v>34</v>
      </c>
      <c r="N8" s="20"/>
    </row>
    <row r="9" spans="2:16" x14ac:dyDescent="0.3">
      <c r="B9" s="22"/>
      <c r="C9" s="23" t="s">
        <v>7</v>
      </c>
      <c r="D9" s="24"/>
      <c r="E9" s="24"/>
      <c r="F9" s="24"/>
      <c r="G9" s="24"/>
      <c r="H9" s="24"/>
      <c r="I9" s="24"/>
      <c r="J9" s="24"/>
      <c r="K9" s="24"/>
      <c r="L9" s="24"/>
      <c r="M9" s="25"/>
      <c r="N9" s="26"/>
    </row>
    <row r="10" spans="2:16" x14ac:dyDescent="0.3">
      <c r="B10" s="22"/>
      <c r="C10" s="27" t="s">
        <v>8</v>
      </c>
      <c r="D10" s="24"/>
      <c r="E10" s="24"/>
      <c r="F10" s="24"/>
      <c r="G10" s="28">
        <f>+G11</f>
        <v>11743039.449999999</v>
      </c>
      <c r="H10" s="24"/>
      <c r="I10" s="28">
        <f>+I11</f>
        <v>9436757.6300000008</v>
      </c>
      <c r="J10" s="28"/>
      <c r="K10" s="29">
        <f>G10-I10</f>
        <v>2306281.8199999984</v>
      </c>
      <c r="L10" s="29"/>
      <c r="M10" s="30">
        <f>K10/I10</f>
        <v>0.24439345699291826</v>
      </c>
      <c r="N10" s="26"/>
    </row>
    <row r="11" spans="2:16" x14ac:dyDescent="0.3">
      <c r="B11" s="22"/>
      <c r="C11" s="24" t="s">
        <v>9</v>
      </c>
      <c r="D11" s="24"/>
      <c r="E11" s="24"/>
      <c r="F11" s="24"/>
      <c r="G11" s="31">
        <v>11743039.449999999</v>
      </c>
      <c r="H11" s="24"/>
      <c r="I11" s="31">
        <v>9436757.6300000008</v>
      </c>
      <c r="J11" s="31"/>
      <c r="K11" s="29">
        <f>G11-I11</f>
        <v>2306281.8199999984</v>
      </c>
      <c r="L11" s="29"/>
      <c r="M11" s="30">
        <f>K11/I11</f>
        <v>0.24439345699291826</v>
      </c>
      <c r="N11" s="26"/>
      <c r="P11" s="5"/>
    </row>
    <row r="12" spans="2:16" x14ac:dyDescent="0.3">
      <c r="B12" s="22"/>
      <c r="C12" s="27" t="s">
        <v>10</v>
      </c>
      <c r="D12" s="24"/>
      <c r="E12" s="24"/>
      <c r="F12" s="24"/>
      <c r="G12" s="28">
        <f>+G13</f>
        <v>79208745</v>
      </c>
      <c r="H12" s="24"/>
      <c r="I12" s="28">
        <f>+I13</f>
        <v>85361240</v>
      </c>
      <c r="J12" s="28"/>
      <c r="K12" s="29">
        <f t="shared" ref="K12" si="0">G12-I12</f>
        <v>-6152495</v>
      </c>
      <c r="L12" s="29"/>
      <c r="M12" s="30">
        <f>K12/I12</f>
        <v>-7.2075979683519129E-2</v>
      </c>
      <c r="N12" s="26"/>
    </row>
    <row r="13" spans="2:16" x14ac:dyDescent="0.3">
      <c r="B13" s="22"/>
      <c r="C13" s="24" t="s">
        <v>12</v>
      </c>
      <c r="D13" s="24"/>
      <c r="E13" s="24"/>
      <c r="F13" s="24"/>
      <c r="G13" s="31">
        <v>79208745</v>
      </c>
      <c r="H13" s="24"/>
      <c r="I13" s="31">
        <v>85361240</v>
      </c>
      <c r="J13" s="31"/>
      <c r="K13" s="29">
        <f>G13-I13</f>
        <v>-6152495</v>
      </c>
      <c r="L13" s="29"/>
      <c r="M13" s="30">
        <f>K13/I13</f>
        <v>-7.2075979683519129E-2</v>
      </c>
      <c r="N13" s="26"/>
    </row>
    <row r="14" spans="2:16" x14ac:dyDescent="0.3">
      <c r="B14" s="22"/>
      <c r="C14" s="27" t="s">
        <v>13</v>
      </c>
      <c r="D14" s="24"/>
      <c r="E14" s="24"/>
      <c r="F14" s="24"/>
      <c r="G14" s="28">
        <f>+G15+G16</f>
        <v>1341008.5499999998</v>
      </c>
      <c r="H14" s="24"/>
      <c r="I14" s="32">
        <f>+I15+I16</f>
        <v>2166115.79</v>
      </c>
      <c r="J14" s="28"/>
      <c r="K14" s="29">
        <f>G14-I14</f>
        <v>-825107.24000000022</v>
      </c>
      <c r="L14" s="29"/>
      <c r="M14" s="30">
        <f t="shared" ref="M14:M15" si="1">K14/I14</f>
        <v>-0.3809155742316066</v>
      </c>
      <c r="N14" s="26"/>
    </row>
    <row r="15" spans="2:16" x14ac:dyDescent="0.3">
      <c r="B15" s="22"/>
      <c r="C15" s="24" t="s">
        <v>14</v>
      </c>
      <c r="D15" s="24"/>
      <c r="E15" s="24"/>
      <c r="F15" s="24"/>
      <c r="G15" s="31">
        <v>1335502.8399999999</v>
      </c>
      <c r="H15" s="24"/>
      <c r="I15" s="31">
        <v>2072368.58</v>
      </c>
      <c r="J15" s="31"/>
      <c r="K15" s="29">
        <f>G15-I15</f>
        <v>-736865.74000000022</v>
      </c>
      <c r="L15" s="29"/>
      <c r="M15" s="30">
        <f t="shared" si="1"/>
        <v>-0.35556693298254899</v>
      </c>
      <c r="N15" s="26"/>
    </row>
    <row r="16" spans="2:16" x14ac:dyDescent="0.3">
      <c r="B16" s="22"/>
      <c r="C16" s="24" t="s">
        <v>15</v>
      </c>
      <c r="D16" s="24"/>
      <c r="E16" s="24"/>
      <c r="F16" s="24"/>
      <c r="G16" s="31">
        <v>5505.7099999999991</v>
      </c>
      <c r="H16" s="24"/>
      <c r="I16" s="31">
        <v>93747.209999999817</v>
      </c>
      <c r="J16" s="31"/>
      <c r="K16" s="29">
        <f t="shared" ref="K16:K17" si="2">G16-I16</f>
        <v>-88241.499999999825</v>
      </c>
      <c r="L16" s="29"/>
      <c r="M16" s="30">
        <f t="shared" ref="M16:M23" si="3">K16/I16</f>
        <v>-0.94127067888207017</v>
      </c>
      <c r="N16" s="26"/>
    </row>
    <row r="17" spans="2:16" x14ac:dyDescent="0.3">
      <c r="B17" s="22"/>
      <c r="C17" s="27" t="s">
        <v>16</v>
      </c>
      <c r="D17" s="24"/>
      <c r="E17" s="24"/>
      <c r="F17" s="24"/>
      <c r="G17" s="28">
        <f>+G14+G12+G10</f>
        <v>92292793</v>
      </c>
      <c r="H17" s="24"/>
      <c r="I17" s="28">
        <f>+I14+I12+I10</f>
        <v>96964113.420000002</v>
      </c>
      <c r="J17" s="28"/>
      <c r="K17" s="29">
        <f t="shared" si="2"/>
        <v>-4671320.4200000018</v>
      </c>
      <c r="L17" s="29"/>
      <c r="M17" s="30">
        <f t="shared" si="3"/>
        <v>-4.8175765809007919E-2</v>
      </c>
      <c r="N17" s="26"/>
    </row>
    <row r="18" spans="2:16" x14ac:dyDescent="0.3">
      <c r="B18" s="22"/>
      <c r="C18" s="23" t="s">
        <v>17</v>
      </c>
      <c r="D18" s="24"/>
      <c r="E18" s="24"/>
      <c r="F18" s="24"/>
      <c r="G18" s="31"/>
      <c r="H18" s="24"/>
      <c r="I18" s="31"/>
      <c r="J18" s="31"/>
      <c r="K18" s="29"/>
      <c r="L18" s="33"/>
      <c r="M18" s="34"/>
      <c r="N18" s="26"/>
    </row>
    <row r="19" spans="2:16" x14ac:dyDescent="0.3">
      <c r="B19" s="22"/>
      <c r="C19" s="27" t="s">
        <v>18</v>
      </c>
      <c r="D19" s="24"/>
      <c r="E19" s="24"/>
      <c r="F19" s="24"/>
      <c r="G19" s="28">
        <f>SUM(G20:G22)</f>
        <v>76226892.239999995</v>
      </c>
      <c r="H19" s="24"/>
      <c r="I19" s="28">
        <f>SUM(I20:I22)</f>
        <v>73909181.629999995</v>
      </c>
      <c r="J19" s="28"/>
      <c r="K19" s="29">
        <f>G19-I19</f>
        <v>2317710.6099999994</v>
      </c>
      <c r="L19" s="29"/>
      <c r="M19" s="30">
        <f t="shared" si="3"/>
        <v>3.1358899650692822E-2</v>
      </c>
      <c r="N19" s="26"/>
    </row>
    <row r="20" spans="2:16" x14ac:dyDescent="0.3">
      <c r="B20" s="22"/>
      <c r="C20" s="35" t="s">
        <v>19</v>
      </c>
      <c r="D20" s="24"/>
      <c r="E20" s="24"/>
      <c r="F20" s="24"/>
      <c r="G20" s="31">
        <v>61063635.399999999</v>
      </c>
      <c r="H20" s="24"/>
      <c r="I20" s="31">
        <v>59821602.159999996</v>
      </c>
      <c r="J20" s="31"/>
      <c r="K20" s="29">
        <f>G20-I20</f>
        <v>1242033.2400000021</v>
      </c>
      <c r="L20" s="29"/>
      <c r="M20" s="30">
        <f t="shared" si="3"/>
        <v>2.0762286450938514E-2</v>
      </c>
      <c r="N20" s="26"/>
      <c r="P20" s="5"/>
    </row>
    <row r="21" spans="2:16" x14ac:dyDescent="0.3">
      <c r="B21" s="22"/>
      <c r="C21" s="35" t="s">
        <v>20</v>
      </c>
      <c r="D21" s="24"/>
      <c r="E21" s="24"/>
      <c r="F21" s="24"/>
      <c r="G21" s="31">
        <v>5974459.7599999998</v>
      </c>
      <c r="H21" s="24"/>
      <c r="I21" s="31">
        <v>2467734.84</v>
      </c>
      <c r="J21" s="31"/>
      <c r="K21" s="29">
        <f>G21-I21</f>
        <v>3506724.92</v>
      </c>
      <c r="L21" s="29"/>
      <c r="M21" s="30">
        <f t="shared" si="3"/>
        <v>1.421029870453991</v>
      </c>
      <c r="N21" s="26"/>
    </row>
    <row r="22" spans="2:16" x14ac:dyDescent="0.3">
      <c r="B22" s="22"/>
      <c r="C22" s="35" t="s">
        <v>21</v>
      </c>
      <c r="D22" s="24"/>
      <c r="E22" s="24"/>
      <c r="F22" s="24"/>
      <c r="G22" s="31">
        <v>9188797.0800000001</v>
      </c>
      <c r="H22" s="24"/>
      <c r="I22" s="31">
        <v>11619844.629999999</v>
      </c>
      <c r="J22" s="31"/>
      <c r="K22" s="29">
        <f>G22-I22</f>
        <v>-2431047.5499999989</v>
      </c>
      <c r="L22" s="29"/>
      <c r="M22" s="30">
        <f t="shared" si="3"/>
        <v>-0.20921515109793676</v>
      </c>
      <c r="N22" s="26"/>
    </row>
    <row r="23" spans="2:16" x14ac:dyDescent="0.3">
      <c r="B23" s="22"/>
      <c r="C23" s="27" t="s">
        <v>12</v>
      </c>
      <c r="D23" s="24"/>
      <c r="E23" s="24"/>
      <c r="F23" s="24"/>
      <c r="G23" s="28">
        <f>SUM(G24:G27)</f>
        <v>113539.5</v>
      </c>
      <c r="H23" s="24"/>
      <c r="I23" s="28">
        <f>SUM(I24:I27)</f>
        <v>126092</v>
      </c>
      <c r="J23" s="28"/>
      <c r="K23" s="29">
        <f t="shared" ref="K23:K35" si="4">G23-I23</f>
        <v>-12552.5</v>
      </c>
      <c r="L23" s="29"/>
      <c r="M23" s="30">
        <f t="shared" si="3"/>
        <v>-9.9550328331694318E-2</v>
      </c>
      <c r="N23" s="26"/>
    </row>
    <row r="24" spans="2:16" x14ac:dyDescent="0.3">
      <c r="B24" s="22"/>
      <c r="C24" s="35" t="s">
        <v>22</v>
      </c>
      <c r="D24" s="24"/>
      <c r="E24" s="24"/>
      <c r="F24" s="24"/>
      <c r="G24" s="31">
        <v>0</v>
      </c>
      <c r="H24" s="24"/>
      <c r="I24" s="31">
        <v>0</v>
      </c>
      <c r="J24" s="31"/>
      <c r="K24" s="29">
        <f t="shared" si="4"/>
        <v>0</v>
      </c>
      <c r="L24" s="33"/>
      <c r="M24" s="34"/>
      <c r="N24" s="26"/>
    </row>
    <row r="25" spans="2:16" x14ac:dyDescent="0.3">
      <c r="B25" s="22"/>
      <c r="C25" s="35" t="s">
        <v>23</v>
      </c>
      <c r="D25" s="24"/>
      <c r="E25" s="24"/>
      <c r="F25" s="24"/>
      <c r="G25" s="31">
        <v>0</v>
      </c>
      <c r="H25" s="24"/>
      <c r="I25" s="31">
        <v>0</v>
      </c>
      <c r="J25" s="31"/>
      <c r="K25" s="29">
        <f t="shared" si="4"/>
        <v>0</v>
      </c>
      <c r="L25" s="33"/>
      <c r="M25" s="34"/>
      <c r="N25" s="26"/>
    </row>
    <row r="26" spans="2:16" x14ac:dyDescent="0.3">
      <c r="B26" s="22"/>
      <c r="C26" s="35" t="s">
        <v>24</v>
      </c>
      <c r="D26" s="24"/>
      <c r="E26" s="24"/>
      <c r="F26" s="24"/>
      <c r="G26" s="31">
        <v>78957</v>
      </c>
      <c r="H26" s="24"/>
      <c r="I26" s="31">
        <v>44573</v>
      </c>
      <c r="J26" s="31"/>
      <c r="K26" s="29">
        <f t="shared" si="4"/>
        <v>34384</v>
      </c>
      <c r="L26" s="29"/>
      <c r="M26" s="30">
        <f t="shared" ref="M26" si="5">K26/I26</f>
        <v>0.7714087003342831</v>
      </c>
      <c r="N26" s="26"/>
    </row>
    <row r="27" spans="2:16" x14ac:dyDescent="0.3">
      <c r="B27" s="22"/>
      <c r="C27" s="35" t="s">
        <v>25</v>
      </c>
      <c r="D27" s="24"/>
      <c r="E27" s="24"/>
      <c r="F27" s="24"/>
      <c r="G27" s="31">
        <v>34582.5</v>
      </c>
      <c r="H27" s="24"/>
      <c r="I27" s="31">
        <v>81519</v>
      </c>
      <c r="J27" s="31"/>
      <c r="K27" s="29">
        <f t="shared" si="4"/>
        <v>-46936.5</v>
      </c>
      <c r="L27" s="29"/>
      <c r="M27" s="30">
        <v>1</v>
      </c>
      <c r="N27" s="26"/>
    </row>
    <row r="28" spans="2:16" x14ac:dyDescent="0.3">
      <c r="B28" s="22"/>
      <c r="C28" s="27" t="s">
        <v>11</v>
      </c>
      <c r="D28" s="24"/>
      <c r="E28" s="24"/>
      <c r="F28" s="24"/>
      <c r="G28" s="28">
        <v>0</v>
      </c>
      <c r="H28" s="24"/>
      <c r="I28" s="28">
        <v>0</v>
      </c>
      <c r="J28" s="28"/>
      <c r="K28" s="29">
        <f t="shared" si="4"/>
        <v>0</v>
      </c>
      <c r="L28" s="29"/>
      <c r="M28" s="36"/>
      <c r="N28" s="26"/>
    </row>
    <row r="29" spans="2:16" x14ac:dyDescent="0.3">
      <c r="B29" s="22"/>
      <c r="C29" s="27" t="s">
        <v>26</v>
      </c>
      <c r="D29" s="24"/>
      <c r="E29" s="24"/>
      <c r="F29" s="24"/>
      <c r="G29" s="28">
        <v>0</v>
      </c>
      <c r="H29" s="24"/>
      <c r="I29" s="28">
        <v>0</v>
      </c>
      <c r="J29" s="28"/>
      <c r="K29" s="29">
        <f t="shared" si="4"/>
        <v>0</v>
      </c>
      <c r="L29" s="29"/>
      <c r="M29" s="36"/>
      <c r="N29" s="26"/>
      <c r="P29" s="3"/>
    </row>
    <row r="30" spans="2:16" x14ac:dyDescent="0.3">
      <c r="B30" s="22"/>
      <c r="C30" s="27" t="s">
        <v>27</v>
      </c>
      <c r="D30" s="24"/>
      <c r="E30" s="24"/>
      <c r="F30" s="24"/>
      <c r="G30" s="28">
        <f>SUM(G31:G32)</f>
        <v>8691262.3600000218</v>
      </c>
      <c r="H30" s="24"/>
      <c r="I30" s="28">
        <f>SUM(I31:I32)</f>
        <v>96695.450000001118</v>
      </c>
      <c r="J30" s="28"/>
      <c r="K30" s="29">
        <f t="shared" si="4"/>
        <v>8594566.9100000206</v>
      </c>
      <c r="L30" s="29"/>
      <c r="M30" s="30">
        <f t="shared" ref="M30:M31" si="6">K30/I30</f>
        <v>88.882847228074553</v>
      </c>
      <c r="N30" s="26"/>
    </row>
    <row r="31" spans="2:16" x14ac:dyDescent="0.3">
      <c r="B31" s="22"/>
      <c r="C31" s="35" t="s">
        <v>28</v>
      </c>
      <c r="D31" s="24"/>
      <c r="E31" s="24"/>
      <c r="F31" s="24"/>
      <c r="G31" s="31">
        <v>8687157.1000000015</v>
      </c>
      <c r="H31" s="24"/>
      <c r="I31" s="31">
        <v>0</v>
      </c>
      <c r="J31" s="31"/>
      <c r="K31" s="29">
        <f t="shared" si="4"/>
        <v>8687157.1000000015</v>
      </c>
      <c r="L31" s="29"/>
      <c r="M31" s="30" t="e">
        <f t="shared" si="6"/>
        <v>#DIV/0!</v>
      </c>
      <c r="N31" s="26"/>
    </row>
    <row r="32" spans="2:16" x14ac:dyDescent="0.3">
      <c r="B32" s="22"/>
      <c r="C32" s="35" t="s">
        <v>29</v>
      </c>
      <c r="D32" s="24"/>
      <c r="E32" s="24"/>
      <c r="F32" s="24"/>
      <c r="G32" s="31">
        <v>4105.2600000202656</v>
      </c>
      <c r="H32" s="24"/>
      <c r="I32" s="31">
        <v>96695.450000001118</v>
      </c>
      <c r="J32" s="31"/>
      <c r="K32" s="29">
        <f t="shared" si="4"/>
        <v>-92590.189999980852</v>
      </c>
      <c r="L32" s="29"/>
      <c r="M32" s="30">
        <v>1</v>
      </c>
      <c r="N32" s="26"/>
    </row>
    <row r="33" spans="2:16" x14ac:dyDescent="0.3">
      <c r="B33" s="22"/>
      <c r="C33" s="27" t="s">
        <v>30</v>
      </c>
      <c r="D33" s="24"/>
      <c r="E33" s="24"/>
      <c r="F33" s="24"/>
      <c r="G33" s="28">
        <v>0</v>
      </c>
      <c r="H33" s="24"/>
      <c r="I33" s="28">
        <v>0</v>
      </c>
      <c r="J33" s="28"/>
      <c r="K33" s="29">
        <f t="shared" si="4"/>
        <v>0</v>
      </c>
      <c r="L33" s="29"/>
      <c r="M33" s="36"/>
      <c r="N33" s="26"/>
    </row>
    <row r="34" spans="2:16" x14ac:dyDescent="0.3">
      <c r="B34" s="22"/>
      <c r="C34" s="27" t="s">
        <v>31</v>
      </c>
      <c r="D34" s="24"/>
      <c r="E34" s="24"/>
      <c r="F34" s="24"/>
      <c r="G34" s="28">
        <f>G19+G23+G28+G29+G30+G33</f>
        <v>85031694.100000024</v>
      </c>
      <c r="H34" s="24"/>
      <c r="I34" s="28">
        <f>I19+I23+I28+I29+I30+I33</f>
        <v>74131969.079999998</v>
      </c>
      <c r="J34" s="28"/>
      <c r="K34" s="29">
        <f t="shared" si="4"/>
        <v>10899725.020000026</v>
      </c>
      <c r="L34" s="29"/>
      <c r="M34" s="30">
        <f t="shared" ref="M34:M35" si="7">K34/I34</f>
        <v>0.14703137061201646</v>
      </c>
      <c r="N34" s="26"/>
    </row>
    <row r="35" spans="2:16" x14ac:dyDescent="0.3">
      <c r="B35" s="22"/>
      <c r="C35" s="23" t="s">
        <v>0</v>
      </c>
      <c r="D35" s="24"/>
      <c r="E35" s="24"/>
      <c r="F35" s="24"/>
      <c r="G35" s="37">
        <f>G17-G34</f>
        <v>7261098.8999999762</v>
      </c>
      <c r="H35" s="24"/>
      <c r="I35" s="37">
        <f>I17-I34</f>
        <v>22832144.340000004</v>
      </c>
      <c r="J35" s="28"/>
      <c r="K35" s="29">
        <f t="shared" si="4"/>
        <v>-15571045.440000027</v>
      </c>
      <c r="L35" s="29"/>
      <c r="M35" s="30">
        <f t="shared" si="7"/>
        <v>-0.68197910840642595</v>
      </c>
      <c r="N35" s="26"/>
      <c r="P35" s="5"/>
    </row>
    <row r="36" spans="2:16" ht="15" thickBot="1" x14ac:dyDescent="0.35">
      <c r="B36" s="38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1"/>
      <c r="N36" s="42"/>
    </row>
    <row r="38" spans="2:16" x14ac:dyDescent="0.3">
      <c r="B38" s="49" t="s">
        <v>6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42" spans="2:16" x14ac:dyDescent="0.3">
      <c r="G42" s="3"/>
    </row>
    <row r="43" spans="2:16" x14ac:dyDescent="0.3">
      <c r="C43" s="1"/>
      <c r="D43" s="1"/>
      <c r="F43" s="2"/>
      <c r="G43" s="2"/>
      <c r="H43" s="2"/>
      <c r="I43" s="1"/>
      <c r="J43" s="1"/>
      <c r="K43" s="1"/>
      <c r="L43" s="1"/>
      <c r="M43" s="7"/>
    </row>
    <row r="44" spans="2:16" x14ac:dyDescent="0.3">
      <c r="C44" s="47" t="s">
        <v>36</v>
      </c>
      <c r="D44" s="47"/>
      <c r="E44" s="9"/>
      <c r="F44" s="9"/>
      <c r="G44" s="10"/>
      <c r="H44" s="10"/>
      <c r="I44" s="50" t="s">
        <v>38</v>
      </c>
      <c r="J44" s="50"/>
      <c r="K44" s="50"/>
      <c r="L44" s="50"/>
      <c r="M44" s="50"/>
    </row>
    <row r="45" spans="2:16" x14ac:dyDescent="0.3">
      <c r="C45" s="46" t="s">
        <v>37</v>
      </c>
      <c r="D45" s="46"/>
      <c r="E45" s="9"/>
      <c r="F45" s="9"/>
      <c r="G45" s="11"/>
      <c r="H45" s="11"/>
      <c r="I45" s="46" t="s">
        <v>39</v>
      </c>
      <c r="J45" s="46"/>
      <c r="K45" s="46"/>
      <c r="L45" s="46"/>
      <c r="M45" s="46"/>
    </row>
    <row r="47" spans="2:16" x14ac:dyDescent="0.3">
      <c r="I47" s="3"/>
      <c r="J47" s="3"/>
      <c r="K47" s="3"/>
      <c r="L47" s="3"/>
      <c r="M47" s="8"/>
    </row>
    <row r="48" spans="2:16" x14ac:dyDescent="0.3">
      <c r="G48" s="4"/>
    </row>
  </sheetData>
  <mergeCells count="11">
    <mergeCell ref="C45:D45"/>
    <mergeCell ref="C44:D44"/>
    <mergeCell ref="C8:D8"/>
    <mergeCell ref="B38:N38"/>
    <mergeCell ref="I44:M44"/>
    <mergeCell ref="I45:M45"/>
    <mergeCell ref="C2:N2"/>
    <mergeCell ref="C3:N3"/>
    <mergeCell ref="C4:N4"/>
    <mergeCell ref="D5:N5"/>
    <mergeCell ref="M1:N1"/>
  </mergeCells>
  <printOptions horizontalCentered="1"/>
  <pageMargins left="0.70866141732283505" right="0.70866141732283505" top="0.74803149606299202" bottom="0.74803149606299202" header="0.31496062992126" footer="0.31496062992126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Estado de Actividades</vt:lpstr>
      <vt:lpstr>'Estado de Actividades'!Print_Area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Alejandro Obregon Ortega</cp:lastModifiedBy>
  <cp:lastPrinted>2024-11-08T08:33:30Z</cp:lastPrinted>
  <dcterms:created xsi:type="dcterms:W3CDTF">2015-05-25T15:43:27Z</dcterms:created>
  <dcterms:modified xsi:type="dcterms:W3CDTF">2025-08-03T14:02:56Z</dcterms:modified>
</cp:coreProperties>
</file>