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DATOS U\PRESUPUESTOS\2025\Info respaldo nueva Admon\INFO CONTABLE 2025\TRIM1\"/>
    </mc:Choice>
  </mc:AlternateContent>
  <xr:revisionPtr revIDLastSave="0" documentId="13_ncr:40009_{5E40D6BB-5551-466C-9905-C6B90149A1E0}" xr6:coauthVersionLast="36" xr6:coauthVersionMax="36" xr10:uidLastSave="{00000000-0000-0000-0000-000000000000}"/>
  <bookViews>
    <workbookView xWindow="32772" yWindow="32772" windowWidth="23040" windowHeight="8424"/>
  </bookViews>
  <sheets>
    <sheet name="MARZO" sheetId="4" r:id="rId1"/>
  </sheets>
  <externalReferences>
    <externalReference r:id="rId2"/>
    <externalReference r:id="rId3"/>
  </externalReferences>
  <calcPr calcId="191029"/>
</workbook>
</file>

<file path=xl/calcChain.xml><?xml version="1.0" encoding="utf-8"?>
<calcChain xmlns="http://schemas.openxmlformats.org/spreadsheetml/2006/main">
  <c r="H29" i="4" l="1"/>
  <c r="H40" i="4"/>
  <c r="H27" i="4"/>
  <c r="F46" i="4"/>
  <c r="F45" i="4" s="1"/>
  <c r="H44" i="4"/>
  <c r="H41" i="4"/>
  <c r="H39" i="4"/>
  <c r="H38" i="4"/>
  <c r="H37" i="4"/>
  <c r="H36" i="4"/>
  <c r="H35" i="4"/>
  <c r="H32" i="4"/>
  <c r="H31" i="4"/>
  <c r="H30" i="4"/>
  <c r="H22" i="4"/>
  <c r="H20" i="4"/>
  <c r="H19" i="4"/>
  <c r="H16" i="4"/>
  <c r="F43" i="4"/>
  <c r="H18" i="4" l="1"/>
  <c r="G33" i="4"/>
  <c r="G43" i="4"/>
  <c r="H25" i="4"/>
  <c r="H26" i="4"/>
  <c r="F33" i="4"/>
  <c r="G15" i="4"/>
  <c r="G14" i="4" s="1"/>
  <c r="H17" i="4"/>
  <c r="H34" i="4"/>
  <c r="H28" i="4"/>
  <c r="F42" i="4"/>
  <c r="H33" i="4" l="1"/>
  <c r="H43" i="4"/>
  <c r="G46" i="4"/>
  <c r="H47" i="4"/>
  <c r="H14" i="4"/>
  <c r="F24" i="4"/>
  <c r="F23" i="4" s="1"/>
  <c r="F13" i="4" s="1"/>
  <c r="F12" i="4" s="1"/>
  <c r="F51" i="4" s="1"/>
  <c r="F15" i="4"/>
  <c r="F14" i="4" s="1"/>
  <c r="G24" i="4"/>
  <c r="H24" i="4" s="1"/>
  <c r="H15" i="4" l="1"/>
  <c r="G45" i="4"/>
  <c r="H46" i="4"/>
  <c r="H45" i="4" l="1"/>
  <c r="G42" i="4"/>
  <c r="H42" i="4" l="1"/>
  <c r="G23" i="4"/>
  <c r="H23" i="4" l="1"/>
  <c r="G13" i="4"/>
  <c r="H13" i="4" l="1"/>
  <c r="G12" i="4"/>
  <c r="I13" i="4" l="1"/>
  <c r="I35" i="4"/>
  <c r="I28" i="4"/>
  <c r="I36" i="4"/>
  <c r="I49" i="4"/>
  <c r="I47" i="4"/>
  <c r="I40" i="4"/>
  <c r="I39" i="4"/>
  <c r="I30" i="4"/>
  <c r="I14" i="4"/>
  <c r="I32" i="4"/>
  <c r="I23" i="4"/>
  <c r="I20" i="4"/>
  <c r="I29" i="4"/>
  <c r="I22" i="4"/>
  <c r="I41" i="4"/>
  <c r="I18" i="4"/>
  <c r="I42" i="4"/>
  <c r="I21" i="4"/>
  <c r="I48" i="4"/>
  <c r="I12" i="4"/>
  <c r="H12" i="4"/>
  <c r="I33" i="4"/>
  <c r="I44" i="4"/>
  <c r="I17" i="4"/>
  <c r="I15" i="4"/>
  <c r="I19" i="4"/>
  <c r="I31" i="4"/>
  <c r="I46" i="4"/>
  <c r="I24" i="4"/>
  <c r="I43" i="4"/>
  <c r="I34" i="4"/>
  <c r="G51" i="4"/>
  <c r="I38" i="4"/>
  <c r="I26" i="4"/>
  <c r="I37" i="4"/>
  <c r="I45" i="4"/>
  <c r="I16" i="4"/>
  <c r="I27" i="4"/>
  <c r="I25" i="4"/>
</calcChain>
</file>

<file path=xl/sharedStrings.xml><?xml version="1.0" encoding="utf-8"?>
<sst xmlns="http://schemas.openxmlformats.org/spreadsheetml/2006/main" count="81" uniqueCount="79">
  <si>
    <r>
      <rPr>
        <sz val="8"/>
        <color indexed="8"/>
        <rFont val="Soberana Sans"/>
      </rPr>
      <t>MEMORIA DE CÁLCULO EN CLASIFICACIÓN ECONÓMICA Y POR OBJETO DEL GASTO</t>
    </r>
  </si>
  <si>
    <r>
      <rPr>
        <sz val="8"/>
        <color indexed="8"/>
        <rFont val="Soberana Sans"/>
      </rPr>
      <t>(CIFRAS EN PESOS)</t>
    </r>
  </si>
  <si>
    <r>
      <rPr>
        <sz val="8"/>
        <color indexed="9"/>
        <rFont val="Soberana Sans"/>
      </rPr>
      <t>CLASIFICACIÓN ECONÓMICA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</si>
  <si>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</si>
  <si>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</si>
  <si>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VARIACIÓN % PAG/APROB</t>
    </r>
  </si>
  <si>
    <r>
      <rPr>
        <sz val="8"/>
        <color indexed="9"/>
        <rFont val="Soberana Sans"/>
      </rPr>
      <t>PARTICIPACIÓN % RESPECTO AL TOTAL DEL PAGADO</t>
    </r>
  </si>
  <si>
    <t>OBJETO DEL GASTO</t>
  </si>
  <si>
    <t>DENOMINACIÓN</t>
  </si>
  <si>
    <r>
      <rPr>
        <b/>
        <sz val="7"/>
        <color indexed="8"/>
        <rFont val="Soberana Sans"/>
      </rPr>
      <t>TOTAL</t>
    </r>
  </si>
  <si>
    <r>
      <rPr>
        <b/>
        <sz val="7"/>
        <color indexed="8"/>
        <rFont val="Soberana Sans"/>
      </rPr>
      <t>Gasto Corriente</t>
    </r>
  </si>
  <si>
    <r>
      <rPr>
        <sz val="7"/>
        <color indexed="8"/>
        <rFont val="Soberana Sans"/>
      </rPr>
      <t>Servicios Personales</t>
    </r>
  </si>
  <si>
    <r>
      <rPr>
        <sz val="7"/>
        <color indexed="8"/>
        <rFont val="Soberana Sans"/>
      </rPr>
      <t>1000</t>
    </r>
  </si>
  <si>
    <r>
      <rPr>
        <sz val="7"/>
        <color indexed="8"/>
        <rFont val="Soberana Sans"/>
      </rPr>
      <t>Servicios personales</t>
    </r>
  </si>
  <si>
    <r>
      <rPr>
        <sz val="7"/>
        <color indexed="8"/>
        <rFont val="Soberana Sans"/>
      </rPr>
      <t>1100</t>
    </r>
  </si>
  <si>
    <r>
      <rPr>
        <sz val="7"/>
        <color indexed="8"/>
        <rFont val="Soberana Sans"/>
      </rPr>
      <t>Remuneraciones al personal de carácter permanente</t>
    </r>
  </si>
  <si>
    <r>
      <rPr>
        <sz val="7"/>
        <color indexed="8"/>
        <rFont val="Soberana Sans"/>
      </rPr>
      <t>1200</t>
    </r>
  </si>
  <si>
    <r>
      <rPr>
        <sz val="7"/>
        <color indexed="8"/>
        <rFont val="Soberana Sans"/>
      </rPr>
      <t>Remuneraciones al personal de carácter transitorio</t>
    </r>
  </si>
  <si>
    <r>
      <rPr>
        <sz val="7"/>
        <color indexed="8"/>
        <rFont val="Soberana Sans"/>
      </rPr>
      <t>1300</t>
    </r>
  </si>
  <si>
    <r>
      <rPr>
        <sz val="7"/>
        <color indexed="8"/>
        <rFont val="Soberana Sans"/>
      </rPr>
      <t>Remuneraciones adicionales y especiales</t>
    </r>
  </si>
  <si>
    <r>
      <rPr>
        <sz val="7"/>
        <color indexed="8"/>
        <rFont val="Soberana Sans"/>
      </rPr>
      <t>1400</t>
    </r>
  </si>
  <si>
    <r>
      <rPr>
        <sz val="7"/>
        <color indexed="8"/>
        <rFont val="Soberana Sans"/>
      </rPr>
      <t>Seguridad social</t>
    </r>
  </si>
  <si>
    <r>
      <rPr>
        <sz val="7"/>
        <color indexed="8"/>
        <rFont val="Soberana Sans"/>
      </rPr>
      <t>1500</t>
    </r>
  </si>
  <si>
    <r>
      <rPr>
        <sz val="7"/>
        <color indexed="8"/>
        <rFont val="Soberana Sans"/>
      </rPr>
      <t>Otras prestaciones sociales y económicas</t>
    </r>
  </si>
  <si>
    <r>
      <rPr>
        <sz val="7"/>
        <color indexed="8"/>
        <rFont val="Soberana Sans"/>
      </rPr>
      <t>1600</t>
    </r>
  </si>
  <si>
    <r>
      <rPr>
        <sz val="7"/>
        <color indexed="8"/>
        <rFont val="Soberana Sans"/>
      </rPr>
      <t>Previsiones</t>
    </r>
  </si>
  <si>
    <r>
      <rPr>
        <sz val="7"/>
        <color indexed="8"/>
        <rFont val="Soberana Sans"/>
      </rPr>
      <t>1700</t>
    </r>
  </si>
  <si>
    <r>
      <rPr>
        <sz val="7"/>
        <color indexed="8"/>
        <rFont val="Soberana Sans"/>
      </rPr>
      <t>Pago de estímulos a servidores públicos</t>
    </r>
  </si>
  <si>
    <r>
      <rPr>
        <sz val="7"/>
        <color indexed="8"/>
        <rFont val="Soberana Sans"/>
      </rPr>
      <t>Gasto De Operación</t>
    </r>
  </si>
  <si>
    <r>
      <rPr>
        <sz val="7"/>
        <color indexed="8"/>
        <rFont val="Soberana Sans"/>
      </rPr>
      <t>2000</t>
    </r>
  </si>
  <si>
    <r>
      <rPr>
        <sz val="7"/>
        <color indexed="8"/>
        <rFont val="Soberana Sans"/>
      </rPr>
      <t>Materiales y suministros</t>
    </r>
  </si>
  <si>
    <r>
      <rPr>
        <sz val="7"/>
        <color indexed="8"/>
        <rFont val="Soberana Sans"/>
      </rPr>
      <t>2100</t>
    </r>
  </si>
  <si>
    <r>
      <rPr>
        <sz val="7"/>
        <color indexed="8"/>
        <rFont val="Soberana Sans"/>
      </rPr>
      <t>Materiales de administración, emisión de documentos y artículos oficiales</t>
    </r>
  </si>
  <si>
    <r>
      <rPr>
        <sz val="7"/>
        <color indexed="8"/>
        <rFont val="Soberana Sans"/>
      </rPr>
      <t>2200</t>
    </r>
  </si>
  <si>
    <r>
      <rPr>
        <sz val="7"/>
        <color indexed="8"/>
        <rFont val="Soberana Sans"/>
      </rPr>
      <t>Alimentos y utensilios</t>
    </r>
  </si>
  <si>
    <r>
      <rPr>
        <sz val="7"/>
        <color indexed="8"/>
        <rFont val="Soberana Sans"/>
      </rPr>
      <t>2300</t>
    </r>
  </si>
  <si>
    <r>
      <rPr>
        <sz val="7"/>
        <color indexed="8"/>
        <rFont val="Soberana Sans"/>
      </rPr>
      <t>Materias primas y materiales de producción y comercialización</t>
    </r>
  </si>
  <si>
    <r>
      <rPr>
        <sz val="7"/>
        <color indexed="8"/>
        <rFont val="Soberana Sans"/>
      </rPr>
      <t>2400</t>
    </r>
  </si>
  <si>
    <r>
      <rPr>
        <sz val="7"/>
        <color indexed="8"/>
        <rFont val="Soberana Sans"/>
      </rPr>
      <t>Materiales y artículos de construcción y de reparación</t>
    </r>
  </si>
  <si>
    <r>
      <rPr>
        <sz val="7"/>
        <color indexed="8"/>
        <rFont val="Soberana Sans"/>
      </rPr>
      <t>2500</t>
    </r>
  </si>
  <si>
    <r>
      <rPr>
        <sz val="7"/>
        <color indexed="8"/>
        <rFont val="Soberana Sans"/>
      </rPr>
      <t>Productos químicos, farmacéuticos y de laboratorio</t>
    </r>
  </si>
  <si>
    <r>
      <rPr>
        <sz val="7"/>
        <color indexed="8"/>
        <rFont val="Soberana Sans"/>
      </rPr>
      <t>2600</t>
    </r>
  </si>
  <si>
    <r>
      <rPr>
        <sz val="7"/>
        <color indexed="8"/>
        <rFont val="Soberana Sans"/>
      </rPr>
      <t>Combustibles, lubricantes y aditivos</t>
    </r>
  </si>
  <si>
    <r>
      <rPr>
        <sz val="7"/>
        <color indexed="8"/>
        <rFont val="Soberana Sans"/>
      </rPr>
      <t>2700</t>
    </r>
  </si>
  <si>
    <r>
      <rPr>
        <sz val="7"/>
        <color indexed="8"/>
        <rFont val="Soberana Sans"/>
      </rPr>
      <t>Vestuario, blancos, prendas de protección y artículos deportivos</t>
    </r>
  </si>
  <si>
    <r>
      <rPr>
        <sz val="7"/>
        <color indexed="8"/>
        <rFont val="Soberana Sans"/>
      </rPr>
      <t>2900</t>
    </r>
  </si>
  <si>
    <r>
      <rPr>
        <sz val="7"/>
        <color indexed="8"/>
        <rFont val="Soberana Sans"/>
      </rPr>
      <t>Herramientas, refacciones y accesorios menores</t>
    </r>
  </si>
  <si>
    <r>
      <rPr>
        <sz val="7"/>
        <color indexed="8"/>
        <rFont val="Soberana Sans"/>
      </rPr>
      <t>3000</t>
    </r>
  </si>
  <si>
    <r>
      <rPr>
        <sz val="7"/>
        <color indexed="8"/>
        <rFont val="Soberana Sans"/>
      </rPr>
      <t>Servicios generales</t>
    </r>
  </si>
  <si>
    <r>
      <rPr>
        <sz val="7"/>
        <color indexed="8"/>
        <rFont val="Soberana Sans"/>
      </rPr>
      <t>3100</t>
    </r>
  </si>
  <si>
    <r>
      <rPr>
        <sz val="7"/>
        <color indexed="8"/>
        <rFont val="Soberana Sans"/>
      </rPr>
      <t>Servicios básicos</t>
    </r>
  </si>
  <si>
    <r>
      <rPr>
        <sz val="7"/>
        <color indexed="8"/>
        <rFont val="Soberana Sans"/>
      </rPr>
      <t>3200</t>
    </r>
  </si>
  <si>
    <r>
      <rPr>
        <sz val="7"/>
        <color indexed="8"/>
        <rFont val="Soberana Sans"/>
      </rPr>
      <t>Servicios de arrendamiento</t>
    </r>
  </si>
  <si>
    <r>
      <rPr>
        <sz val="7"/>
        <color indexed="8"/>
        <rFont val="Soberana Sans"/>
      </rPr>
      <t>3300</t>
    </r>
  </si>
  <si>
    <r>
      <rPr>
        <sz val="7"/>
        <color indexed="8"/>
        <rFont val="Soberana Sans"/>
      </rPr>
      <t>Servicios profesionales, científicos, técnicos y otros servicios</t>
    </r>
  </si>
  <si>
    <r>
      <rPr>
        <sz val="7"/>
        <color indexed="8"/>
        <rFont val="Soberana Sans"/>
      </rPr>
      <t>3400</t>
    </r>
  </si>
  <si>
    <r>
      <rPr>
        <sz val="7"/>
        <color indexed="8"/>
        <rFont val="Soberana Sans"/>
      </rPr>
      <t>Servicios financieros, bancarios y comerciales</t>
    </r>
  </si>
  <si>
    <r>
      <rPr>
        <sz val="7"/>
        <color indexed="8"/>
        <rFont val="Soberana Sans"/>
      </rPr>
      <t>3500</t>
    </r>
  </si>
  <si>
    <r>
      <rPr>
        <sz val="7"/>
        <color indexed="8"/>
        <rFont val="Soberana Sans"/>
      </rPr>
      <t>Servicios de instalación, reparación, mantenimiento y conservación</t>
    </r>
  </si>
  <si>
    <r>
      <rPr>
        <sz val="7"/>
        <color indexed="8"/>
        <rFont val="Soberana Sans"/>
      </rPr>
      <t>3700</t>
    </r>
  </si>
  <si>
    <r>
      <rPr>
        <sz val="7"/>
        <color indexed="8"/>
        <rFont val="Soberana Sans"/>
      </rPr>
      <t>Servicios de traslado y viáticos</t>
    </r>
  </si>
  <si>
    <r>
      <rPr>
        <sz val="7"/>
        <color indexed="8"/>
        <rFont val="Soberana Sans"/>
      </rPr>
      <t>3800</t>
    </r>
  </si>
  <si>
    <r>
      <rPr>
        <sz val="7"/>
        <color indexed="8"/>
        <rFont val="Soberana Sans"/>
      </rPr>
      <t>Servicios oficiales</t>
    </r>
  </si>
  <si>
    <r>
      <rPr>
        <sz val="7"/>
        <color indexed="8"/>
        <rFont val="Soberana Sans"/>
      </rPr>
      <t>3900</t>
    </r>
  </si>
  <si>
    <r>
      <rPr>
        <sz val="7"/>
        <color indexed="8"/>
        <rFont val="Soberana Sans"/>
      </rPr>
      <t>Otros servicios generales</t>
    </r>
  </si>
  <si>
    <r>
      <rPr>
        <sz val="7"/>
        <color indexed="8"/>
        <rFont val="Soberana Sans"/>
      </rPr>
      <t>Subsidios</t>
    </r>
  </si>
  <si>
    <r>
      <rPr>
        <sz val="7"/>
        <color indexed="8"/>
        <rFont val="Soberana Sans"/>
      </rPr>
      <t>4000</t>
    </r>
  </si>
  <si>
    <r>
      <rPr>
        <sz val="7"/>
        <color indexed="8"/>
        <rFont val="Soberana Sans"/>
      </rPr>
      <t>Transferencias, asignaciones, subsidios y otras ayudas</t>
    </r>
  </si>
  <si>
    <r>
      <rPr>
        <sz val="7"/>
        <color indexed="8"/>
        <rFont val="Soberana Sans"/>
      </rPr>
      <t>4300</t>
    </r>
  </si>
  <si>
    <r>
      <rPr>
        <sz val="7"/>
        <color indexed="8"/>
        <rFont val="Soberana Sans"/>
      </rPr>
      <t>Subsidios y subvenciones</t>
    </r>
  </si>
  <si>
    <r>
      <rPr>
        <sz val="7"/>
        <color indexed="8"/>
        <rFont val="Soberana Sans"/>
      </rPr>
      <t>Otros De Corriente</t>
    </r>
  </si>
  <si>
    <r>
      <rPr>
        <sz val="7"/>
        <color indexed="8"/>
        <rFont val="Soberana Sans"/>
      </rPr>
      <t>4400</t>
    </r>
  </si>
  <si>
    <r>
      <rPr>
        <sz val="7"/>
        <color indexed="8"/>
        <rFont val="Soberana Sans"/>
      </rPr>
      <t>Ayudas sociales</t>
    </r>
  </si>
  <si>
    <r>
      <rPr>
        <b/>
        <sz val="7"/>
        <color indexed="8"/>
        <rFont val="Soberana Sans"/>
      </rPr>
      <t>Pensiones Y Jubilaciones</t>
    </r>
  </si>
  <si>
    <r>
      <rPr>
        <b/>
        <sz val="7"/>
        <color indexed="8"/>
        <rFont val="Soberana Sans"/>
      </rPr>
      <t>Gasto De Inversión</t>
    </r>
  </si>
  <si>
    <t>CUENTA PÚBLICA 2025</t>
  </si>
  <si>
    <t>38 - HUMANIDADES, CIENCIAS, TECNOLOGÍAS E INNOVACION</t>
  </si>
  <si>
    <t>9ZU - CENTRO DE INGENIERÍA Y DESARROLLO INDUSTRIAL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</si>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</sst>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(* #,##0.00_);_(* \(#,##0.00\);_(* &quot;-&quot;??_);_(@_)"/>
    <numFmt numFmtId="172" formatCode="#,##0.0"/>
  </numFmts>
  <fonts count="8">
    <font>
      <sz val="10"/>
      <name val="Arial"/>
    </font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sz val="8"/>
      <color indexed="9"/>
      <name val="Soberana Sans"/>
    </font>
    <font>
      <sz val="7"/>
      <color indexed="9"/>
      <name val="Soberana Sans"/>
    </font>
    <font>
      <b/>
      <sz val="7"/>
      <color indexed="8"/>
      <name val="Soberana Sans"/>
    </font>
    <font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2" fillId="3" borderId="2" xfId="0" applyFont="1" applyFill="1" applyBorder="1" applyAlignment="1" applyProtection="1">
      <alignment horizontal="left" vertical="top" wrapText="1"/>
    </xf>
    <xf numFmtId="0" fontId="2" fillId="3" borderId="3" xfId="0" applyFont="1" applyFill="1" applyBorder="1" applyAlignment="1" applyProtection="1">
      <alignment horizontal="left" vertical="top" wrapText="1"/>
    </xf>
    <xf numFmtId="0" fontId="5" fillId="3" borderId="3" xfId="0" applyFont="1" applyFill="1" applyBorder="1" applyAlignment="1" applyProtection="1">
      <alignment horizontal="left" vertical="center" wrapText="1"/>
    </xf>
    <xf numFmtId="3" fontId="6" fillId="2" borderId="4" xfId="0" applyNumberFormat="1" applyFont="1" applyFill="1" applyBorder="1" applyAlignment="1" applyProtection="1">
      <alignment horizontal="right" vertical="center" wrapText="1"/>
    </xf>
    <xf numFmtId="172" fontId="6" fillId="2" borderId="5" xfId="0" applyNumberFormat="1" applyFont="1" applyFill="1" applyBorder="1" applyAlignment="1" applyProtection="1">
      <alignment horizontal="right" vertical="center" wrapText="1"/>
    </xf>
    <xf numFmtId="3" fontId="7" fillId="2" borderId="4" xfId="0" applyNumberFormat="1" applyFont="1" applyFill="1" applyBorder="1" applyAlignment="1" applyProtection="1">
      <alignment horizontal="right" vertical="center" wrapText="1"/>
    </xf>
    <xf numFmtId="172" fontId="7" fillId="2" borderId="5" xfId="0" applyNumberFormat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171" fontId="2" fillId="2" borderId="0" xfId="1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7802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DATOS%20U/PRESUPUESTOS/2025/MINISTRACIONES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DATOS%20U/PRESUPUESTOS/2025/MARZO/EJERCIDO%20MZO%202025%20(%20OCHO%20MILES%20)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DESI Subsidio"/>
      <sheetName val="Subsidio (Detalle)"/>
      <sheetName val="RESPAR1"/>
      <sheetName val="Sheet1"/>
      <sheetName val="Resumen"/>
      <sheetName val="Ing. Propios (Detalle)"/>
      <sheetName val="RESPAR4"/>
      <sheetName val="SEGUIMIENTO 2022 R1"/>
      <sheetName val="SEGUIMIENTO AGOSTO 2019 R1"/>
      <sheetName val="ORIGINAL2"/>
      <sheetName val="SEGUIMIENTO AGTO2 2019 R1"/>
      <sheetName val="SEGUIMIENTO AGTO3 2019 R1"/>
      <sheetName val="ANALISIS ADECUACION I R1 2019"/>
      <sheetName val="MINIST. 2025 (REGISTRO)"/>
    </sheetNames>
    <sheetDataSet>
      <sheetData sheetId="0"/>
      <sheetData sheetId="1">
        <row r="259">
          <cell r="P259">
            <v>23522497</v>
          </cell>
        </row>
      </sheetData>
      <sheetData sheetId="2">
        <row r="1077">
          <cell r="P1077">
            <v>23522497</v>
          </cell>
          <cell r="Q1077">
            <v>25329350</v>
          </cell>
          <cell r="R1077">
            <v>30356898</v>
          </cell>
        </row>
      </sheetData>
      <sheetData sheetId="3"/>
      <sheetData sheetId="4"/>
      <sheetData sheetId="5">
        <row r="254">
          <cell r="P254">
            <v>9773167</v>
          </cell>
        </row>
        <row r="570">
          <cell r="P570">
            <v>9773167</v>
          </cell>
          <cell r="Q570">
            <v>13059643</v>
          </cell>
          <cell r="R570">
            <v>14691619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A MARZO"/>
      <sheetName val="CONSOLIDADO MARZO"/>
      <sheetName val="SUOP01 A MARZO"/>
      <sheetName val="SUOP01 MARZO"/>
      <sheetName val="PROP04 A MARZO"/>
      <sheetName val="PROP04 MARZO"/>
      <sheetName val="FDOS05 A MARZO"/>
      <sheetName val="FDOS05 MARZO"/>
      <sheetName val="FDOM05 A MARZO"/>
      <sheetName val="FDOM05 MARZO"/>
      <sheetName val="CONV05 A MARZO"/>
      <sheetName val="CONV05 MARZO"/>
      <sheetName val="CONI05 A MARZO"/>
      <sheetName val="CONI05 MARZO"/>
      <sheetName val="CONV03 A MARZO"/>
      <sheetName val="CONV03 MARZO"/>
    </sheetNames>
    <sheetDataSet>
      <sheetData sheetId="0">
        <row r="2">
          <cell r="U2">
            <v>26424604.329999998</v>
          </cell>
        </row>
        <row r="77">
          <cell r="U77">
            <v>75420974.799999982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/>
  </sheetViews>
  <sheetFormatPr defaultRowHeight="13.2"/>
  <cols>
    <col min="1" max="1" width="4.21875" customWidth="1"/>
    <col min="2" max="2" width="1.6640625" customWidth="1"/>
    <col min="3" max="4" width="4.21875" customWidth="1"/>
    <col min="5" max="5" width="51.5546875" customWidth="1"/>
    <col min="6" max="9" width="16" customWidth="1"/>
    <col min="10" max="10" width="4.21875" customWidth="1"/>
  </cols>
  <sheetData>
    <row r="1" spans="1:10" ht="34.950000000000003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1"/>
      <c r="B2" s="15" t="s">
        <v>75</v>
      </c>
      <c r="C2" s="15"/>
      <c r="D2" s="15"/>
      <c r="E2" s="15"/>
      <c r="F2" s="15"/>
      <c r="G2" s="15"/>
      <c r="H2" s="15"/>
      <c r="I2" s="15"/>
      <c r="J2" s="1"/>
    </row>
    <row r="3" spans="1:10" ht="12" customHeight="1">
      <c r="A3" s="1"/>
      <c r="B3" s="15" t="s">
        <v>76</v>
      </c>
      <c r="C3" s="15"/>
      <c r="D3" s="15"/>
      <c r="E3" s="15"/>
      <c r="F3" s="15"/>
      <c r="G3" s="15"/>
      <c r="H3" s="15"/>
      <c r="I3" s="15"/>
      <c r="J3" s="1"/>
    </row>
    <row r="4" spans="1:10" ht="12" customHeight="1">
      <c r="A4" s="1"/>
      <c r="B4" s="15" t="s">
        <v>77</v>
      </c>
      <c r="C4" s="15"/>
      <c r="D4" s="15"/>
      <c r="E4" s="15"/>
      <c r="F4" s="15"/>
      <c r="G4" s="15"/>
      <c r="H4" s="15"/>
      <c r="I4" s="15"/>
      <c r="J4" s="1"/>
    </row>
    <row r="5" spans="1:10" ht="12" customHeight="1">
      <c r="A5" s="1"/>
      <c r="B5" s="15" t="s">
        <v>0</v>
      </c>
      <c r="C5" s="15"/>
      <c r="D5" s="15"/>
      <c r="E5" s="15"/>
      <c r="F5" s="15"/>
      <c r="G5" s="15"/>
      <c r="H5" s="15"/>
      <c r="I5" s="15"/>
      <c r="J5" s="1"/>
    </row>
    <row r="6" spans="1:10" ht="12" customHeight="1">
      <c r="A6" s="1"/>
      <c r="B6" s="15" t="s">
        <v>78</v>
      </c>
      <c r="C6" s="15"/>
      <c r="D6" s="15"/>
      <c r="E6" s="15"/>
      <c r="F6" s="15"/>
      <c r="G6" s="15"/>
      <c r="H6" s="15"/>
      <c r="I6" s="15"/>
      <c r="J6" s="1"/>
    </row>
    <row r="7" spans="1:10" ht="12" customHeight="1">
      <c r="A7" s="1"/>
      <c r="B7" s="15" t="s">
        <v>1</v>
      </c>
      <c r="C7" s="15"/>
      <c r="D7" s="15"/>
      <c r="E7" s="15"/>
      <c r="F7" s="15"/>
      <c r="G7" s="15"/>
      <c r="H7" s="15"/>
      <c r="I7" s="15"/>
      <c r="J7" s="1"/>
    </row>
    <row r="8" spans="1:10" ht="1.95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9.95" customHeight="1">
      <c r="A9" s="1"/>
      <c r="B9" s="16" t="s">
        <v>2</v>
      </c>
      <c r="C9" s="16"/>
      <c r="D9" s="16"/>
      <c r="E9" s="16"/>
      <c r="F9" s="17" t="s">
        <v>3</v>
      </c>
      <c r="G9" s="18" t="s">
        <v>4</v>
      </c>
      <c r="H9" s="18" t="s">
        <v>5</v>
      </c>
      <c r="I9" s="18" t="s">
        <v>6</v>
      </c>
      <c r="J9" s="1"/>
    </row>
    <row r="10" spans="1:10" ht="15" customHeight="1">
      <c r="A10" s="1"/>
      <c r="B10" s="2"/>
      <c r="C10" s="3"/>
      <c r="D10" s="19" t="s">
        <v>7</v>
      </c>
      <c r="E10" s="19"/>
      <c r="F10" s="17"/>
      <c r="G10" s="18"/>
      <c r="H10" s="18"/>
      <c r="I10" s="18"/>
      <c r="J10" s="1"/>
    </row>
    <row r="11" spans="1:10" ht="15" customHeight="1">
      <c r="A11" s="1"/>
      <c r="B11" s="4"/>
      <c r="C11" s="5"/>
      <c r="D11" s="5"/>
      <c r="E11" s="6" t="s">
        <v>8</v>
      </c>
      <c r="F11" s="17"/>
      <c r="G11" s="18"/>
      <c r="H11" s="18"/>
      <c r="I11" s="18"/>
      <c r="J11" s="1"/>
    </row>
    <row r="12" spans="1:10" ht="22.05" customHeight="1">
      <c r="A12" s="1"/>
      <c r="B12" s="20" t="s">
        <v>9</v>
      </c>
      <c r="C12" s="20"/>
      <c r="D12" s="20"/>
      <c r="E12" s="20"/>
      <c r="F12" s="7">
        <f>F13+F48+F49</f>
        <v>116733174</v>
      </c>
      <c r="G12" s="7">
        <f>G13+G48+G49</f>
        <v>75420974.799999997</v>
      </c>
      <c r="H12" s="8">
        <f>(G12/F12)*100</f>
        <v>64.609718227999181</v>
      </c>
      <c r="I12" s="8">
        <f>(G12/$G$12)*100</f>
        <v>100</v>
      </c>
      <c r="J12" s="1"/>
    </row>
    <row r="13" spans="1:10" ht="22.05" customHeight="1">
      <c r="A13" s="1"/>
      <c r="B13" s="20" t="s">
        <v>10</v>
      </c>
      <c r="C13" s="20"/>
      <c r="D13" s="20"/>
      <c r="E13" s="20"/>
      <c r="F13" s="7">
        <f>F14+F23</f>
        <v>116733174</v>
      </c>
      <c r="G13" s="7">
        <f>G14+G23</f>
        <v>75420974.799999997</v>
      </c>
      <c r="H13" s="8">
        <f t="shared" ref="H13:H49" si="0">(G13/F13)*100</f>
        <v>64.609718227999181</v>
      </c>
      <c r="I13" s="8">
        <f>(G13/$G$12)*100</f>
        <v>100</v>
      </c>
      <c r="J13" s="1"/>
    </row>
    <row r="14" spans="1:10" ht="16.95" customHeight="1">
      <c r="A14" s="1"/>
      <c r="B14" s="21" t="s">
        <v>11</v>
      </c>
      <c r="C14" s="21"/>
      <c r="D14" s="21"/>
      <c r="E14" s="21"/>
      <c r="F14" s="9">
        <f>F15</f>
        <v>68411466</v>
      </c>
      <c r="G14" s="9">
        <f>G15</f>
        <v>59925063.520000003</v>
      </c>
      <c r="H14" s="10">
        <f t="shared" si="0"/>
        <v>87.595058290374894</v>
      </c>
      <c r="I14" s="10">
        <f t="shared" ref="I14:I49" si="1">(G14/$G$12)*100</f>
        <v>79.454108991441998</v>
      </c>
      <c r="J14" s="1"/>
    </row>
    <row r="15" spans="1:10" ht="16.95" customHeight="1">
      <c r="A15" s="1"/>
      <c r="B15" s="11"/>
      <c r="C15" s="12" t="s">
        <v>12</v>
      </c>
      <c r="D15" s="22" t="s">
        <v>13</v>
      </c>
      <c r="E15" s="22"/>
      <c r="F15" s="9">
        <f>SUM(F16:F22)</f>
        <v>68411466</v>
      </c>
      <c r="G15" s="9">
        <f>SUM(G16:G22)</f>
        <v>59925063.520000003</v>
      </c>
      <c r="H15" s="10">
        <f t="shared" si="0"/>
        <v>87.595058290374894</v>
      </c>
      <c r="I15" s="10">
        <f t="shared" si="1"/>
        <v>79.454108991441998</v>
      </c>
      <c r="J15" s="1"/>
    </row>
    <row r="16" spans="1:10" ht="16.95" customHeight="1">
      <c r="A16" s="1"/>
      <c r="B16" s="11"/>
      <c r="C16" s="1"/>
      <c r="D16" s="12" t="s">
        <v>14</v>
      </c>
      <c r="E16" s="13" t="s">
        <v>15</v>
      </c>
      <c r="F16" s="9">
        <v>22928169</v>
      </c>
      <c r="G16" s="9">
        <v>26424604.329999998</v>
      </c>
      <c r="H16" s="10">
        <f t="shared" si="0"/>
        <v>115.24951831086032</v>
      </c>
      <c r="I16" s="10">
        <f t="shared" si="1"/>
        <v>35.036147968217456</v>
      </c>
      <c r="J16" s="1"/>
    </row>
    <row r="17" spans="1:10" ht="16.95" customHeight="1">
      <c r="A17" s="1"/>
      <c r="B17" s="11"/>
      <c r="C17" s="1"/>
      <c r="D17" s="12" t="s">
        <v>16</v>
      </c>
      <c r="E17" s="13" t="s">
        <v>17</v>
      </c>
      <c r="F17" s="9">
        <v>21201384</v>
      </c>
      <c r="G17" s="9">
        <v>12016249.550000001</v>
      </c>
      <c r="H17" s="10">
        <f t="shared" si="0"/>
        <v>56.676722378123998</v>
      </c>
      <c r="I17" s="10">
        <f t="shared" si="1"/>
        <v>15.932238454706372</v>
      </c>
      <c r="J17" s="1"/>
    </row>
    <row r="18" spans="1:10" ht="16.95" customHeight="1">
      <c r="A18" s="1"/>
      <c r="B18" s="11"/>
      <c r="C18" s="1"/>
      <c r="D18" s="12" t="s">
        <v>18</v>
      </c>
      <c r="E18" s="13" t="s">
        <v>19</v>
      </c>
      <c r="F18" s="9">
        <v>10787446</v>
      </c>
      <c r="G18" s="9">
        <v>8176569.7700000014</v>
      </c>
      <c r="H18" s="10">
        <f t="shared" si="0"/>
        <v>75.797086446597291</v>
      </c>
      <c r="I18" s="10">
        <f t="shared" si="1"/>
        <v>10.841241168895634</v>
      </c>
      <c r="J18" s="1"/>
    </row>
    <row r="19" spans="1:10" ht="16.95" customHeight="1">
      <c r="A19" s="1"/>
      <c r="B19" s="11"/>
      <c r="C19" s="1"/>
      <c r="D19" s="12" t="s">
        <v>20</v>
      </c>
      <c r="E19" s="13" t="s">
        <v>21</v>
      </c>
      <c r="F19" s="9">
        <v>7488875</v>
      </c>
      <c r="G19" s="9">
        <v>4938982.07</v>
      </c>
      <c r="H19" s="10">
        <f t="shared" si="0"/>
        <v>65.950921466842487</v>
      </c>
      <c r="I19" s="10">
        <f t="shared" si="1"/>
        <v>6.5485524193993854</v>
      </c>
      <c r="J19" s="1"/>
    </row>
    <row r="20" spans="1:10" ht="16.95" customHeight="1">
      <c r="A20" s="1"/>
      <c r="B20" s="11"/>
      <c r="C20" s="1"/>
      <c r="D20" s="12" t="s">
        <v>22</v>
      </c>
      <c r="E20" s="13" t="s">
        <v>23</v>
      </c>
      <c r="F20" s="9">
        <v>4005412</v>
      </c>
      <c r="G20" s="9">
        <v>6293083.96</v>
      </c>
      <c r="H20" s="10">
        <f t="shared" si="0"/>
        <v>157.11452305031293</v>
      </c>
      <c r="I20" s="10">
        <f t="shared" si="1"/>
        <v>8.3439440774769729</v>
      </c>
      <c r="J20" s="1"/>
    </row>
    <row r="21" spans="1:10" ht="16.95" customHeight="1">
      <c r="A21" s="1"/>
      <c r="B21" s="11"/>
      <c r="C21" s="1"/>
      <c r="D21" s="12" t="s">
        <v>24</v>
      </c>
      <c r="E21" s="13" t="s">
        <v>25</v>
      </c>
      <c r="F21" s="9">
        <v>0</v>
      </c>
      <c r="G21" s="9">
        <v>0</v>
      </c>
      <c r="H21" s="10">
        <v>0</v>
      </c>
      <c r="I21" s="10">
        <f t="shared" si="1"/>
        <v>0</v>
      </c>
      <c r="J21" s="1"/>
    </row>
    <row r="22" spans="1:10" ht="16.95" customHeight="1">
      <c r="A22" s="1"/>
      <c r="B22" s="11"/>
      <c r="C22" s="1"/>
      <c r="D22" s="12" t="s">
        <v>26</v>
      </c>
      <c r="E22" s="13" t="s">
        <v>27</v>
      </c>
      <c r="F22" s="9">
        <v>2000180</v>
      </c>
      <c r="G22" s="9">
        <v>2075573.84</v>
      </c>
      <c r="H22" s="10">
        <f t="shared" si="0"/>
        <v>103.76935275825177</v>
      </c>
      <c r="I22" s="10">
        <f t="shared" si="1"/>
        <v>2.7519849027461789</v>
      </c>
      <c r="J22" s="1"/>
    </row>
    <row r="23" spans="1:10" ht="16.95" customHeight="1">
      <c r="A23" s="1"/>
      <c r="B23" s="21" t="s">
        <v>28</v>
      </c>
      <c r="C23" s="21"/>
      <c r="D23" s="21"/>
      <c r="E23" s="21"/>
      <c r="F23" s="9">
        <f>F24+F33+F42</f>
        <v>48321708</v>
      </c>
      <c r="G23" s="9">
        <f>G24+G33+G42</f>
        <v>15495911.279999997</v>
      </c>
      <c r="H23" s="10">
        <f t="shared" si="0"/>
        <v>32.068219277348383</v>
      </c>
      <c r="I23" s="10">
        <f t="shared" si="1"/>
        <v>20.545891008558005</v>
      </c>
      <c r="J23" s="1"/>
    </row>
    <row r="24" spans="1:10" ht="16.95" customHeight="1">
      <c r="A24" s="1"/>
      <c r="B24" s="11"/>
      <c r="C24" s="12" t="s">
        <v>29</v>
      </c>
      <c r="D24" s="22" t="s">
        <v>30</v>
      </c>
      <c r="E24" s="22"/>
      <c r="F24" s="9">
        <f>SUM(F25:F32)</f>
        <v>5179560</v>
      </c>
      <c r="G24" s="9">
        <f>SUM(G25:G32)</f>
        <v>5986468.7799999993</v>
      </c>
      <c r="H24" s="10">
        <f t="shared" si="0"/>
        <v>115.57871286364092</v>
      </c>
      <c r="I24" s="10">
        <f t="shared" si="1"/>
        <v>7.9374057361030026</v>
      </c>
      <c r="J24" s="1"/>
    </row>
    <row r="25" spans="1:10" ht="16.95" customHeight="1">
      <c r="A25" s="1"/>
      <c r="B25" s="11"/>
      <c r="C25" s="1"/>
      <c r="D25" s="12" t="s">
        <v>31</v>
      </c>
      <c r="E25" s="13" t="s">
        <v>32</v>
      </c>
      <c r="F25" s="9">
        <v>287840</v>
      </c>
      <c r="G25" s="9">
        <v>3570105.86</v>
      </c>
      <c r="H25" s="10">
        <f t="shared" si="0"/>
        <v>1240.3091509171763</v>
      </c>
      <c r="I25" s="10">
        <f t="shared" si="1"/>
        <v>4.7335716217764929</v>
      </c>
      <c r="J25" s="1"/>
    </row>
    <row r="26" spans="1:10" ht="16.95" customHeight="1">
      <c r="A26" s="1"/>
      <c r="B26" s="11"/>
      <c r="C26" s="1"/>
      <c r="D26" s="12" t="s">
        <v>33</v>
      </c>
      <c r="E26" s="13" t="s">
        <v>34</v>
      </c>
      <c r="F26" s="9">
        <v>856020</v>
      </c>
      <c r="G26" s="9">
        <v>1229071.24</v>
      </c>
      <c r="H26" s="10">
        <f t="shared" si="0"/>
        <v>143.5797341183617</v>
      </c>
      <c r="I26" s="10">
        <f t="shared" si="1"/>
        <v>1.629614630756536</v>
      </c>
      <c r="J26" s="1"/>
    </row>
    <row r="27" spans="1:10" ht="16.95" customHeight="1">
      <c r="A27" s="1"/>
      <c r="B27" s="11"/>
      <c r="C27" s="1"/>
      <c r="D27" s="12" t="s">
        <v>35</v>
      </c>
      <c r="E27" s="13" t="s">
        <v>36</v>
      </c>
      <c r="F27" s="9">
        <v>412655</v>
      </c>
      <c r="G27" s="9">
        <v>101857.42</v>
      </c>
      <c r="H27" s="10">
        <f t="shared" si="0"/>
        <v>24.683432891883051</v>
      </c>
      <c r="I27" s="10">
        <f t="shared" si="1"/>
        <v>0.13505184767248593</v>
      </c>
      <c r="J27" s="1"/>
    </row>
    <row r="28" spans="1:10" ht="16.95" customHeight="1">
      <c r="A28" s="1"/>
      <c r="B28" s="11"/>
      <c r="C28" s="1"/>
      <c r="D28" s="12" t="s">
        <v>37</v>
      </c>
      <c r="E28" s="13" t="s">
        <v>38</v>
      </c>
      <c r="F28" s="9">
        <v>1583907</v>
      </c>
      <c r="G28" s="9">
        <v>66440.02</v>
      </c>
      <c r="H28" s="10">
        <f t="shared" si="0"/>
        <v>4.194691986335056</v>
      </c>
      <c r="I28" s="10">
        <f t="shared" si="1"/>
        <v>8.8092231870755405E-2</v>
      </c>
      <c r="J28" s="1"/>
    </row>
    <row r="29" spans="1:10" ht="16.95" customHeight="1">
      <c r="A29" s="1"/>
      <c r="B29" s="11"/>
      <c r="C29" s="1"/>
      <c r="D29" s="12" t="s">
        <v>39</v>
      </c>
      <c r="E29" s="13" t="s">
        <v>40</v>
      </c>
      <c r="F29" s="9">
        <v>396836</v>
      </c>
      <c r="G29" s="9">
        <v>100910.34</v>
      </c>
      <c r="H29" s="10">
        <f t="shared" si="0"/>
        <v>25.428726224435284</v>
      </c>
      <c r="I29" s="10">
        <f t="shared" si="1"/>
        <v>0.13379612271996252</v>
      </c>
      <c r="J29" s="1"/>
    </row>
    <row r="30" spans="1:10" ht="16.95" customHeight="1">
      <c r="A30" s="1"/>
      <c r="B30" s="11"/>
      <c r="C30" s="1"/>
      <c r="D30" s="12" t="s">
        <v>41</v>
      </c>
      <c r="E30" s="13" t="s">
        <v>42</v>
      </c>
      <c r="F30" s="9">
        <v>371314</v>
      </c>
      <c r="G30" s="9">
        <v>655710.66999999993</v>
      </c>
      <c r="H30" s="10">
        <f t="shared" si="0"/>
        <v>176.59195990455515</v>
      </c>
      <c r="I30" s="10">
        <f t="shared" si="1"/>
        <v>0.86940094812988278</v>
      </c>
      <c r="J30" s="1"/>
    </row>
    <row r="31" spans="1:10" ht="16.95" customHeight="1">
      <c r="A31" s="1"/>
      <c r="B31" s="11"/>
      <c r="C31" s="1"/>
      <c r="D31" s="12" t="s">
        <v>43</v>
      </c>
      <c r="E31" s="13" t="s">
        <v>44</v>
      </c>
      <c r="F31" s="9">
        <v>132500</v>
      </c>
      <c r="G31" s="9">
        <v>0</v>
      </c>
      <c r="H31" s="10">
        <f t="shared" si="0"/>
        <v>0</v>
      </c>
      <c r="I31" s="10">
        <f t="shared" si="1"/>
        <v>0</v>
      </c>
      <c r="J31" s="1"/>
    </row>
    <row r="32" spans="1:10" ht="16.95" customHeight="1">
      <c r="A32" s="1"/>
      <c r="B32" s="11"/>
      <c r="C32" s="1"/>
      <c r="D32" s="12" t="s">
        <v>45</v>
      </c>
      <c r="E32" s="13" t="s">
        <v>46</v>
      </c>
      <c r="F32" s="9">
        <v>1138488</v>
      </c>
      <c r="G32" s="9">
        <v>262373.23000000004</v>
      </c>
      <c r="H32" s="10">
        <f t="shared" si="0"/>
        <v>23.045761571487802</v>
      </c>
      <c r="I32" s="10">
        <f t="shared" si="1"/>
        <v>0.34787833317688704</v>
      </c>
      <c r="J32" s="1"/>
    </row>
    <row r="33" spans="1:10" ht="16.95" customHeight="1">
      <c r="A33" s="1"/>
      <c r="B33" s="11"/>
      <c r="C33" s="12" t="s">
        <v>47</v>
      </c>
      <c r="D33" s="22" t="s">
        <v>48</v>
      </c>
      <c r="E33" s="22"/>
      <c r="F33" s="9">
        <f>SUM(F34:F41)</f>
        <v>42177570</v>
      </c>
      <c r="G33" s="9">
        <f>SUM(G34:G41)</f>
        <v>9395905.9999999981</v>
      </c>
      <c r="H33" s="10">
        <f t="shared" si="0"/>
        <v>22.277020700813246</v>
      </c>
      <c r="I33" s="10">
        <f t="shared" si="1"/>
        <v>12.45794823643674</v>
      </c>
      <c r="J33" s="1"/>
    </row>
    <row r="34" spans="1:10" ht="16.95" customHeight="1">
      <c r="A34" s="1"/>
      <c r="B34" s="11"/>
      <c r="C34" s="1"/>
      <c r="D34" s="12" t="s">
        <v>49</v>
      </c>
      <c r="E34" s="13" t="s">
        <v>50</v>
      </c>
      <c r="F34" s="9">
        <v>2892360</v>
      </c>
      <c r="G34" s="9">
        <v>2739702.6899999995</v>
      </c>
      <c r="H34" s="10">
        <f t="shared" si="0"/>
        <v>94.722050159731126</v>
      </c>
      <c r="I34" s="10">
        <f t="shared" si="1"/>
        <v>3.6325474409010154</v>
      </c>
      <c r="J34" s="1"/>
    </row>
    <row r="35" spans="1:10" ht="16.95" customHeight="1">
      <c r="A35" s="1"/>
      <c r="B35" s="11"/>
      <c r="C35" s="1"/>
      <c r="D35" s="12" t="s">
        <v>51</v>
      </c>
      <c r="E35" s="13" t="s">
        <v>52</v>
      </c>
      <c r="F35" s="9">
        <v>1163377</v>
      </c>
      <c r="G35" s="9">
        <v>501980</v>
      </c>
      <c r="H35" s="10">
        <f t="shared" si="0"/>
        <v>43.148523651404489</v>
      </c>
      <c r="I35" s="10">
        <f t="shared" si="1"/>
        <v>0.6655708194320501</v>
      </c>
      <c r="J35" s="1"/>
    </row>
    <row r="36" spans="1:10" ht="16.95" customHeight="1">
      <c r="A36" s="1"/>
      <c r="B36" s="11"/>
      <c r="C36" s="1"/>
      <c r="D36" s="12" t="s">
        <v>53</v>
      </c>
      <c r="E36" s="13" t="s">
        <v>54</v>
      </c>
      <c r="F36" s="9">
        <v>29419156</v>
      </c>
      <c r="G36" s="9">
        <v>1231672.29</v>
      </c>
      <c r="H36" s="10">
        <f t="shared" si="0"/>
        <v>4.1866336682126439</v>
      </c>
      <c r="I36" s="10">
        <f t="shared" si="1"/>
        <v>1.6330633398283789</v>
      </c>
      <c r="J36" s="1"/>
    </row>
    <row r="37" spans="1:10" ht="16.95" customHeight="1">
      <c r="A37" s="1"/>
      <c r="B37" s="11"/>
      <c r="C37" s="1"/>
      <c r="D37" s="12" t="s">
        <v>55</v>
      </c>
      <c r="E37" s="13" t="s">
        <v>56</v>
      </c>
      <c r="F37" s="9">
        <v>3146233</v>
      </c>
      <c r="G37" s="9">
        <v>339543.72000000003</v>
      </c>
      <c r="H37" s="10">
        <f t="shared" si="0"/>
        <v>10.792071661571157</v>
      </c>
      <c r="I37" s="10">
        <f t="shared" si="1"/>
        <v>0.45019799982749631</v>
      </c>
      <c r="J37" s="1"/>
    </row>
    <row r="38" spans="1:10" ht="16.95" customHeight="1">
      <c r="A38" s="1"/>
      <c r="B38" s="11"/>
      <c r="C38" s="1"/>
      <c r="D38" s="12" t="s">
        <v>57</v>
      </c>
      <c r="E38" s="13" t="s">
        <v>58</v>
      </c>
      <c r="F38" s="9">
        <v>2739303</v>
      </c>
      <c r="G38" s="9">
        <v>3097813.0399999996</v>
      </c>
      <c r="H38" s="10">
        <f t="shared" si="0"/>
        <v>113.0876372566306</v>
      </c>
      <c r="I38" s="10">
        <f t="shared" si="1"/>
        <v>4.1073627703894378</v>
      </c>
      <c r="J38" s="1"/>
    </row>
    <row r="39" spans="1:10" ht="16.95" customHeight="1">
      <c r="A39" s="1"/>
      <c r="B39" s="11"/>
      <c r="C39" s="1"/>
      <c r="D39" s="12" t="s">
        <v>59</v>
      </c>
      <c r="E39" s="13" t="s">
        <v>60</v>
      </c>
      <c r="F39" s="9">
        <v>710763</v>
      </c>
      <c r="G39" s="9">
        <v>414558.38</v>
      </c>
      <c r="H39" s="10">
        <f t="shared" si="0"/>
        <v>58.325824501275392</v>
      </c>
      <c r="I39" s="10">
        <f t="shared" si="1"/>
        <v>0.54965927064628717</v>
      </c>
      <c r="J39" s="1"/>
    </row>
    <row r="40" spans="1:10" ht="16.95" customHeight="1">
      <c r="A40" s="1"/>
      <c r="B40" s="11"/>
      <c r="C40" s="1"/>
      <c r="D40" s="12" t="s">
        <v>61</v>
      </c>
      <c r="E40" s="13" t="s">
        <v>62</v>
      </c>
      <c r="F40" s="9">
        <v>122800</v>
      </c>
      <c r="G40" s="9">
        <v>0</v>
      </c>
      <c r="H40" s="10">
        <f t="shared" si="0"/>
        <v>0</v>
      </c>
      <c r="I40" s="10">
        <f t="shared" si="1"/>
        <v>0</v>
      </c>
      <c r="J40" s="1"/>
    </row>
    <row r="41" spans="1:10" ht="16.95" customHeight="1">
      <c r="A41" s="1"/>
      <c r="B41" s="11"/>
      <c r="C41" s="1"/>
      <c r="D41" s="12" t="s">
        <v>63</v>
      </c>
      <c r="E41" s="13" t="s">
        <v>64</v>
      </c>
      <c r="F41" s="9">
        <v>1983578</v>
      </c>
      <c r="G41" s="9">
        <v>1070635.8799999999</v>
      </c>
      <c r="H41" s="10">
        <f t="shared" si="0"/>
        <v>53.974982581980633</v>
      </c>
      <c r="I41" s="10">
        <f t="shared" si="1"/>
        <v>1.4195465954120763</v>
      </c>
      <c r="J41" s="1"/>
    </row>
    <row r="42" spans="1:10" ht="16.95" customHeight="1">
      <c r="A42" s="1"/>
      <c r="B42" s="21" t="s">
        <v>65</v>
      </c>
      <c r="C42" s="21"/>
      <c r="D42" s="21"/>
      <c r="E42" s="21"/>
      <c r="F42" s="9">
        <f>F43+F45</f>
        <v>964578</v>
      </c>
      <c r="G42" s="9">
        <f>G43+G45</f>
        <v>113536.5</v>
      </c>
      <c r="H42" s="10">
        <f t="shared" si="0"/>
        <v>11.770587759621307</v>
      </c>
      <c r="I42" s="10">
        <f t="shared" si="1"/>
        <v>0.1505370360182616</v>
      </c>
      <c r="J42" s="1"/>
    </row>
    <row r="43" spans="1:10" ht="16.95" customHeight="1">
      <c r="A43" s="1"/>
      <c r="B43" s="11"/>
      <c r="C43" s="12" t="s">
        <v>66</v>
      </c>
      <c r="D43" s="22" t="s">
        <v>67</v>
      </c>
      <c r="E43" s="22"/>
      <c r="F43" s="9">
        <f>F44</f>
        <v>532200</v>
      </c>
      <c r="G43" s="9">
        <f>G44</f>
        <v>78954</v>
      </c>
      <c r="H43" s="10">
        <f t="shared" si="0"/>
        <v>14.835400225479143</v>
      </c>
      <c r="I43" s="10">
        <f t="shared" si="1"/>
        <v>0.10468440670432703</v>
      </c>
      <c r="J43" s="1"/>
    </row>
    <row r="44" spans="1:10" ht="16.95" customHeight="1">
      <c r="A44" s="1"/>
      <c r="B44" s="11"/>
      <c r="C44" s="1"/>
      <c r="D44" s="12" t="s">
        <v>68</v>
      </c>
      <c r="E44" s="13" t="s">
        <v>69</v>
      </c>
      <c r="F44" s="9">
        <v>532200</v>
      </c>
      <c r="G44" s="9">
        <v>78954</v>
      </c>
      <c r="H44" s="10">
        <f t="shared" si="0"/>
        <v>14.835400225479143</v>
      </c>
      <c r="I44" s="10">
        <f t="shared" si="1"/>
        <v>0.10468440670432703</v>
      </c>
      <c r="J44" s="1"/>
    </row>
    <row r="45" spans="1:10" ht="16.95" customHeight="1">
      <c r="A45" s="1"/>
      <c r="B45" s="21" t="s">
        <v>70</v>
      </c>
      <c r="C45" s="21"/>
      <c r="D45" s="21"/>
      <c r="E45" s="21"/>
      <c r="F45" s="9">
        <f>F46</f>
        <v>432378</v>
      </c>
      <c r="G45" s="9">
        <f>G46</f>
        <v>34582.5</v>
      </c>
      <c r="H45" s="10">
        <f t="shared" si="0"/>
        <v>7.9982098996711217</v>
      </c>
      <c r="I45" s="10">
        <f t="shared" si="1"/>
        <v>4.5852629313934565E-2</v>
      </c>
      <c r="J45" s="1"/>
    </row>
    <row r="46" spans="1:10" ht="16.95" customHeight="1">
      <c r="A46" s="1"/>
      <c r="B46" s="11"/>
      <c r="C46" s="12" t="s">
        <v>66</v>
      </c>
      <c r="D46" s="22" t="s">
        <v>67</v>
      </c>
      <c r="E46" s="22"/>
      <c r="F46" s="9">
        <f>F47</f>
        <v>432378</v>
      </c>
      <c r="G46" s="9">
        <f>G47</f>
        <v>34582.5</v>
      </c>
      <c r="H46" s="10">
        <f t="shared" si="0"/>
        <v>7.9982098996711217</v>
      </c>
      <c r="I46" s="10">
        <f t="shared" si="1"/>
        <v>4.5852629313934565E-2</v>
      </c>
      <c r="J46" s="1"/>
    </row>
    <row r="47" spans="1:10" ht="16.95" customHeight="1">
      <c r="A47" s="1"/>
      <c r="B47" s="11"/>
      <c r="C47" s="1"/>
      <c r="D47" s="12" t="s">
        <v>71</v>
      </c>
      <c r="E47" s="13" t="s">
        <v>72</v>
      </c>
      <c r="F47" s="9">
        <v>432378</v>
      </c>
      <c r="G47" s="9">
        <v>34582.5</v>
      </c>
      <c r="H47" s="10">
        <f t="shared" si="0"/>
        <v>7.9982098996711217</v>
      </c>
      <c r="I47" s="10">
        <f t="shared" si="1"/>
        <v>4.5852629313934565E-2</v>
      </c>
      <c r="J47" s="1"/>
    </row>
    <row r="48" spans="1:10" ht="22.05" customHeight="1">
      <c r="A48" s="1"/>
      <c r="B48" s="20" t="s">
        <v>73</v>
      </c>
      <c r="C48" s="20"/>
      <c r="D48" s="20"/>
      <c r="E48" s="20"/>
      <c r="F48" s="7">
        <v>0</v>
      </c>
      <c r="G48" s="7">
        <v>0</v>
      </c>
      <c r="H48" s="8">
        <v>0</v>
      </c>
      <c r="I48" s="8">
        <f t="shared" si="1"/>
        <v>0</v>
      </c>
      <c r="J48" s="1"/>
    </row>
    <row r="49" spans="1:10" ht="22.05" customHeight="1">
      <c r="A49" s="1"/>
      <c r="B49" s="20" t="s">
        <v>74</v>
      </c>
      <c r="C49" s="20"/>
      <c r="D49" s="20"/>
      <c r="E49" s="20"/>
      <c r="F49" s="7">
        <v>0</v>
      </c>
      <c r="G49" s="7">
        <v>0</v>
      </c>
      <c r="H49" s="8">
        <v>0</v>
      </c>
      <c r="I49" s="8">
        <f t="shared" si="1"/>
        <v>0</v>
      </c>
      <c r="J49" s="1"/>
    </row>
    <row r="50" spans="1:10" ht="1.05" customHeight="1">
      <c r="A50" s="1"/>
      <c r="B50" s="23"/>
      <c r="C50" s="23"/>
      <c r="D50" s="23"/>
      <c r="E50" s="23"/>
      <c r="F50" s="23"/>
      <c r="G50" s="23"/>
      <c r="H50" s="23"/>
      <c r="I50" s="23"/>
      <c r="J50" s="1"/>
    </row>
    <row r="51" spans="1:10" ht="30" customHeight="1">
      <c r="A51" s="1"/>
      <c r="B51" s="1"/>
      <c r="C51" s="1"/>
      <c r="D51" s="1"/>
      <c r="E51" s="1"/>
      <c r="F51" s="14">
        <f>(SUM([1]RESPAR1!$P$1077:$R$1077)+SUM('[1]Ing. Propios (Detalle)'!$P$570:$R$570)-F12)</f>
        <v>0</v>
      </c>
      <c r="G51" s="14">
        <f>'[2]CONSOLIDADO A MARZO'!$U$77-G12</f>
        <v>0</v>
      </c>
      <c r="H51" s="1"/>
      <c r="I51" s="1"/>
      <c r="J51" s="1"/>
    </row>
  </sheetData>
  <mergeCells count="26">
    <mergeCell ref="B49:E49"/>
    <mergeCell ref="B50:I50"/>
    <mergeCell ref="D33:E33"/>
    <mergeCell ref="B42:E42"/>
    <mergeCell ref="D43:E43"/>
    <mergeCell ref="B45:E45"/>
    <mergeCell ref="D46:E46"/>
    <mergeCell ref="B48:E48"/>
    <mergeCell ref="B12:E12"/>
    <mergeCell ref="B13:E13"/>
    <mergeCell ref="B14:E14"/>
    <mergeCell ref="D15:E15"/>
    <mergeCell ref="B23:E23"/>
    <mergeCell ref="D24:E24"/>
    <mergeCell ref="B9:E9"/>
    <mergeCell ref="F9:F11"/>
    <mergeCell ref="G9:G11"/>
    <mergeCell ref="H9:H11"/>
    <mergeCell ref="I9:I11"/>
    <mergeCell ref="D10:E10"/>
    <mergeCell ref="B2:I2"/>
    <mergeCell ref="B3:I3"/>
    <mergeCell ref="B4:I4"/>
    <mergeCell ref="B5:I5"/>
    <mergeCell ref="B6:I6"/>
    <mergeCell ref="B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OBREGON ORTEGA</dc:creator>
  <cp:lastModifiedBy>Alejandro Obregon Ortega</cp:lastModifiedBy>
  <dcterms:created xsi:type="dcterms:W3CDTF">2025-03-15T05:51:20Z</dcterms:created>
  <dcterms:modified xsi:type="dcterms:W3CDTF">2025-08-03T20:44:46Z</dcterms:modified>
</cp:coreProperties>
</file>