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\DATOS U\PRESUPUESTOS\2025\Info respaldo nueva Admon\INFO CONTABLE 2025\TRIM3\"/>
    </mc:Choice>
  </mc:AlternateContent>
  <xr:revisionPtr revIDLastSave="0" documentId="8_{5C007B5C-B564-40B0-AE1F-0FE2E3476246}" xr6:coauthVersionLast="36" xr6:coauthVersionMax="36" xr10:uidLastSave="{00000000-0000-0000-0000-000000000000}"/>
  <bookViews>
    <workbookView xWindow="0" yWindow="0" windowWidth="23040" windowHeight="8424" xr2:uid="{00000000-000D-0000-FFFF-FFFF00000000}"/>
  </bookViews>
  <sheets>
    <sheet name="Edo de Situación Financiera" sheetId="3" r:id="rId1"/>
  </sheets>
  <calcPr calcId="191029"/>
</workbook>
</file>

<file path=xl/calcChain.xml><?xml version="1.0" encoding="utf-8"?>
<calcChain xmlns="http://schemas.openxmlformats.org/spreadsheetml/2006/main">
  <c r="R49" i="3" l="1"/>
  <c r="T49" i="3" s="1"/>
  <c r="P46" i="3"/>
  <c r="R48" i="3"/>
  <c r="T48" i="3" s="1"/>
  <c r="R43" i="3"/>
  <c r="T43" i="3" s="1"/>
  <c r="N40" i="3"/>
  <c r="I35" i="3"/>
  <c r="K35" i="3" s="1"/>
  <c r="I34" i="3"/>
  <c r="I33" i="3"/>
  <c r="K33" i="3" s="1"/>
  <c r="I31" i="3"/>
  <c r="I28" i="3"/>
  <c r="I27" i="3"/>
  <c r="K27" i="3" s="1"/>
  <c r="W11" i="3"/>
  <c r="W17" i="3"/>
  <c r="P23" i="3"/>
  <c r="R14" i="3"/>
  <c r="T14" i="3" s="1"/>
  <c r="G22" i="3"/>
  <c r="I14" i="3"/>
  <c r="K14" i="3" s="1"/>
  <c r="R44" i="3"/>
  <c r="T44" i="3" s="1"/>
  <c r="I36" i="3"/>
  <c r="I32" i="3"/>
  <c r="K32" i="3" s="1"/>
  <c r="R31" i="3"/>
  <c r="T31" i="3" s="1"/>
  <c r="I30" i="3"/>
  <c r="K30" i="3" s="1"/>
  <c r="G37" i="3" l="1"/>
  <c r="E22" i="3"/>
  <c r="I15" i="3"/>
  <c r="K15" i="3" s="1"/>
  <c r="P34" i="3"/>
  <c r="R42" i="3"/>
  <c r="T42" i="3" s="1"/>
  <c r="N34" i="3"/>
  <c r="R34" i="3" s="1"/>
  <c r="T34" i="3" s="1"/>
  <c r="I29" i="3"/>
  <c r="K29" i="3" s="1"/>
  <c r="R19" i="3"/>
  <c r="T19" i="3" s="1"/>
  <c r="N23" i="3"/>
  <c r="P40" i="3"/>
  <c r="P59" i="3" s="1"/>
  <c r="G39" i="3"/>
  <c r="N46" i="3"/>
  <c r="R46" i="3" s="1"/>
  <c r="T46" i="3" s="1"/>
  <c r="I22" i="3"/>
  <c r="K22" i="3" s="1"/>
  <c r="W19" i="3"/>
  <c r="Y18" i="3" s="1"/>
  <c r="N36" i="3"/>
  <c r="I18" i="3"/>
  <c r="I16" i="3"/>
  <c r="K16" i="3" s="1"/>
  <c r="E37" i="3"/>
  <c r="P36" i="3"/>
  <c r="R40" i="3" l="1"/>
  <c r="T40" i="3" s="1"/>
  <c r="N59" i="3"/>
  <c r="N61" i="3" s="1"/>
  <c r="E39" i="3"/>
  <c r="P61" i="3"/>
  <c r="R59" i="3"/>
  <c r="T59" i="3" s="1"/>
  <c r="R36" i="3"/>
  <c r="T36" i="3" s="1"/>
  <c r="Y22" i="3"/>
  <c r="W28" i="3" s="1"/>
  <c r="R23" i="3"/>
  <c r="T23" i="3" s="1"/>
  <c r="I37" i="3"/>
  <c r="K37" i="3" s="1"/>
  <c r="W29" i="3"/>
  <c r="I39" i="3"/>
  <c r="K39" i="3" s="1"/>
  <c r="Y17" i="3"/>
  <c r="R61" i="3" l="1"/>
  <c r="T61" i="3" s="1"/>
  <c r="Y28" i="3"/>
  <c r="W23" i="3"/>
</calcChain>
</file>

<file path=xl/sharedStrings.xml><?xml version="1.0" encoding="utf-8"?>
<sst xmlns="http://schemas.openxmlformats.org/spreadsheetml/2006/main" count="80" uniqueCount="75">
  <si>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</si>
  <si>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</si>
  <si>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</si>
  <si>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</si>
  <si>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</si>
  <si>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</si>
  <si>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</si>
  <si>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Estimacion por Perdida o Deterioro de Activos Circulantes</t>
  </si>
  <si>
    <t>Otros Activos Circulantes</t>
  </si>
  <si>
    <t>Total de Activos Circulantes</t>
  </si>
  <si>
    <t>Pasivo</t>
  </si>
  <si>
    <t>Pasivo Cirulante</t>
  </si>
  <si>
    <t>Cuentas por Pagar a Corto Plazo</t>
  </si>
  <si>
    <t>Documentos por Pagar a Corto Plazo</t>
  </si>
  <si>
    <t>Porcion a Corto Plazo de la Deuda Publica a Largo Plazo</t>
  </si>
  <si>
    <t>Titulos y Valores a Corto Plazo</t>
  </si>
  <si>
    <t>pasivos Diferidos a Corto Plazo</t>
  </si>
  <si>
    <t>Provisiones a Corto Plazo</t>
  </si>
  <si>
    <t>Otros Pasivos a Corto Plazo</t>
  </si>
  <si>
    <t>Total de Pasivos Circulantes</t>
  </si>
  <si>
    <t>Pasivo No Circulante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</si>
  <si>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</si>
  <si>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</si>
  <si>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</si>
  <si>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</si>
  <si>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</si>
  <si>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</si>
  <si>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Depreciacion, Deterioro y Amortizacion Acumulada de Bienes</t>
  </si>
  <si>
    <t>Activos Diferidos</t>
  </si>
  <si>
    <t>Otros Activos no Circulantes</t>
  </si>
  <si>
    <t>Total de Activos No Circulantes</t>
  </si>
  <si>
    <t>Total del Activo</t>
  </si>
  <si>
    <t>Cuentas por Pagar a Largo Plazo</t>
  </si>
  <si>
    <t>Documentos por Pagar a Largo Plazo</t>
  </si>
  <si>
    <t>Deuda Publica a Largo Plazo</t>
  </si>
  <si>
    <t>Pasivos Diferidos a Largo Plazo</t>
  </si>
  <si>
    <t>Provisiones a Largo Plazo</t>
  </si>
  <si>
    <t>Total de Pasivos No Circulantes</t>
  </si>
  <si>
    <t>Total del Pasivo</t>
  </si>
  <si>
    <t>HACIENDA PUBLICA / PATRIMONIO</t>
  </si>
  <si>
    <t>Hacienda Publica/Patrimonio Contribuido</t>
  </si>
  <si>
    <t>Aportaciones</t>
  </si>
  <si>
    <t>Donaciones de Capital</t>
  </si>
  <si>
    <t>Actualizacion de la Hacienda Publica / Patrimonio</t>
  </si>
  <si>
    <t>Hacienda Publica/Patrimonio Generado</t>
  </si>
  <si>
    <t>Resultado del Ejercicio (Ahorro / Desahorro)</t>
  </si>
  <si>
    <t>Resultado de Ejercicios Anteriores</t>
  </si>
  <si>
    <t>Revaluos</t>
  </si>
  <si>
    <t>Reservas</t>
  </si>
  <si>
    <t>Rectificaciones de Resultados de Ejercicios Anteriores</t>
  </si>
  <si>
    <t>Exceso o Insuficiencia en la Actualizacion de la Hacienda Publica/Patrimonio</t>
  </si>
  <si>
    <t>Resultado por Posicion Monetaria</t>
  </si>
  <si>
    <t>Resultado por Tenencia de Activos no Monetarios</t>
  </si>
  <si>
    <t>Total Hacienda Publica/Patrimonio</t>
  </si>
  <si>
    <t>Total del Pasivo y Hacienda Publica / Patrimonio</t>
  </si>
  <si>
    <t>CONCEPTO</t>
  </si>
  <si>
    <t>Año</t>
  </si>
  <si>
    <t xml:space="preserve">Ente Publico: </t>
  </si>
  <si>
    <t>Estado de Situacion Financiera</t>
  </si>
  <si>
    <t>(Pesos)</t>
  </si>
  <si>
    <t>9ZU Centro de Ingenieria y Desarrollo Industrial (CIDESI)</t>
  </si>
  <si>
    <t>Bajo Protesta de decir la verdad declaramos que los Estados Financieros y sus Notas son razonablemente correctos y responsabilidad del emisor</t>
  </si>
  <si>
    <t>Fondos y Bienes de Terceros en Garantia y/o Administracion a Largo Plazo</t>
  </si>
  <si>
    <t>Fondos y Bienes de Terceros en Garantia y/o Admon a Corto Plazo</t>
  </si>
  <si>
    <t>Absoluta</t>
  </si>
  <si>
    <t>Relativa</t>
  </si>
  <si>
    <t>AC</t>
  </si>
  <si>
    <t>PC</t>
  </si>
  <si>
    <t>FA</t>
  </si>
  <si>
    <t>AT sin fondos</t>
  </si>
  <si>
    <t>IC.A. ALEJANDRO OBREGÓN ORTEGA</t>
  </si>
  <si>
    <t>ENCARGADO DE DESPACHO DE LA UNIDAD DE ADMINISTRACIÓN Y FINANZAS</t>
  </si>
  <si>
    <t>DR. CARLOS RUBIO GONZÁLEZ</t>
  </si>
  <si>
    <t>DIRECTOR GENERAL</t>
  </si>
  <si>
    <t>Al 30 de Septiembre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</si>
</sst>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#,##0_ ;[Red]\-#,##0\ "/>
    <numFmt numFmtId="166" formatCode="_-* #,##0_-;\-* #,##0_-;_-* &quot;-&quot;??_-;_-@_-"/>
    <numFmt numFmtId="167" formatCode="#,##0_ ;\-#,##0\ "/>
    <numFmt numFmtId="168" formatCode="#,##0.00_ ;[Red]\-#,##0.00\ "/>
    <numFmt numFmtId="169" formatCode="#,##0.00;[Red]#,##0.00"/>
    <numFmt numFmtId="170" formatCode="0.0%"/>
    <numFmt numFmtId="171" formatCode="#,##0.0;[Red]#,##0.0"/>
    <numFmt numFmtId="172" formatCode="#,##0.0_ ;\-#,##0.0\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640000"/>
      <name val="Calibri"/>
      <family val="2"/>
      <scheme val="minor"/>
    </font>
    <font>
      <b/>
      <sz val="14"/>
      <color rgb="FF640000"/>
      <name val="Calibri"/>
      <family val="2"/>
      <scheme val="minor"/>
    </font>
    <font>
      <sz val="14"/>
      <color rgb="FF640000"/>
      <name val="Calibri"/>
      <family val="2"/>
      <scheme val="minor"/>
    </font>
    <font>
      <b/>
      <sz val="20"/>
      <color rgb="FF64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4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165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166" fontId="0" fillId="0" borderId="0" xfId="1" applyNumberFormat="1" applyFont="1"/>
    <xf numFmtId="165" fontId="0" fillId="0" borderId="0" xfId="0" applyNumberFormat="1" applyAlignment="1">
      <alignment horizontal="center"/>
    </xf>
    <xf numFmtId="43" fontId="0" fillId="0" borderId="0" xfId="1" applyFont="1"/>
    <xf numFmtId="164" fontId="0" fillId="0" borderId="0" xfId="0" applyNumberFormat="1"/>
    <xf numFmtId="169" fontId="0" fillId="0" borderId="0" xfId="0" applyNumberFormat="1"/>
    <xf numFmtId="170" fontId="0" fillId="0" borderId="0" xfId="2" applyNumberFormat="1" applyFont="1"/>
    <xf numFmtId="171" fontId="0" fillId="0" borderId="0" xfId="0" applyNumberFormat="1"/>
    <xf numFmtId="10" fontId="0" fillId="0" borderId="0" xfId="2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166" fontId="6" fillId="0" borderId="0" xfId="1" applyNumberFormat="1" applyFont="1"/>
    <xf numFmtId="0" fontId="5" fillId="2" borderId="2" xfId="0" applyFont="1" applyFill="1" applyBorder="1"/>
    <xf numFmtId="0" fontId="4" fillId="2" borderId="3" xfId="0" applyFont="1" applyFill="1" applyBorder="1"/>
    <xf numFmtId="0" fontId="4" fillId="2" borderId="3" xfId="0" applyFont="1" applyFill="1" applyBorder="1" applyAlignment="1">
      <alignment horizontal="center"/>
    </xf>
    <xf numFmtId="166" fontId="4" fillId="2" borderId="3" xfId="1" applyNumberFormat="1" applyFont="1" applyFill="1" applyBorder="1" applyAlignment="1">
      <alignment horizontal="center"/>
    </xf>
    <xf numFmtId="0" fontId="4" fillId="2" borderId="4" xfId="0" applyFont="1" applyFill="1" applyBorder="1"/>
    <xf numFmtId="0" fontId="0" fillId="3" borderId="5" xfId="0" applyFill="1" applyBorder="1"/>
    <xf numFmtId="0" fontId="0" fillId="3" borderId="7" xfId="0" applyFill="1" applyBorder="1"/>
    <xf numFmtId="0" fontId="5" fillId="2" borderId="7" xfId="0" applyFont="1" applyFill="1" applyBorder="1"/>
    <xf numFmtId="0" fontId="4" fillId="2" borderId="8" xfId="0" applyFont="1" applyFill="1" applyBorder="1" applyAlignment="1">
      <alignment horizontal="center" vertical="center"/>
    </xf>
    <xf numFmtId="166" fontId="4" fillId="2" borderId="8" xfId="1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Border="1"/>
    <xf numFmtId="165" fontId="0" fillId="0" borderId="0" xfId="0" applyNumberFormat="1" applyBorder="1"/>
    <xf numFmtId="0" fontId="0" fillId="4" borderId="0" xfId="0" applyFill="1" applyBorder="1"/>
    <xf numFmtId="166" fontId="0" fillId="4" borderId="0" xfId="1" applyNumberFormat="1" applyFont="1" applyFill="1" applyBorder="1"/>
    <xf numFmtId="0" fontId="0" fillId="4" borderId="0" xfId="0" applyFill="1" applyBorder="1" applyAlignment="1">
      <alignment horizontal="center"/>
    </xf>
    <xf numFmtId="0" fontId="0" fillId="4" borderId="6" xfId="0" applyFill="1" applyBorder="1"/>
    <xf numFmtId="0" fontId="1" fillId="4" borderId="0" xfId="0" applyFont="1" applyFill="1" applyBorder="1"/>
    <xf numFmtId="165" fontId="0" fillId="4" borderId="0" xfId="0" applyNumberFormat="1" applyFill="1" applyBorder="1"/>
    <xf numFmtId="167" fontId="0" fillId="4" borderId="0" xfId="1" applyNumberFormat="1" applyFont="1" applyFill="1" applyBorder="1"/>
    <xf numFmtId="9" fontId="0" fillId="4" borderId="0" xfId="2" applyFont="1" applyFill="1" applyBorder="1" applyAlignment="1">
      <alignment horizontal="center"/>
    </xf>
    <xf numFmtId="165" fontId="3" fillId="4" borderId="0" xfId="0" applyNumberFormat="1" applyFont="1" applyFill="1" applyBorder="1"/>
    <xf numFmtId="165" fontId="0" fillId="4" borderId="0" xfId="0" applyNumberFormat="1" applyFill="1" applyBorder="1" applyAlignment="1">
      <alignment horizontal="center"/>
    </xf>
    <xf numFmtId="165" fontId="1" fillId="4" borderId="0" xfId="0" applyNumberFormat="1" applyFont="1" applyFill="1" applyBorder="1"/>
    <xf numFmtId="167" fontId="1" fillId="4" borderId="0" xfId="1" applyNumberFormat="1" applyFont="1" applyFill="1" applyBorder="1"/>
    <xf numFmtId="9" fontId="1" fillId="4" borderId="0" xfId="2" applyFont="1" applyFill="1" applyBorder="1" applyAlignment="1">
      <alignment horizontal="center"/>
    </xf>
    <xf numFmtId="168" fontId="0" fillId="4" borderId="0" xfId="0" applyNumberFormat="1" applyFill="1" applyBorder="1"/>
    <xf numFmtId="3" fontId="6" fillId="4" borderId="0" xfId="0" applyNumberFormat="1" applyFont="1" applyFill="1" applyBorder="1"/>
    <xf numFmtId="0" fontId="1" fillId="4" borderId="6" xfId="0" applyFont="1" applyFill="1" applyBorder="1"/>
    <xf numFmtId="170" fontId="0" fillId="4" borderId="0" xfId="2" applyNumberFormat="1" applyFont="1" applyFill="1" applyBorder="1"/>
    <xf numFmtId="172" fontId="0" fillId="4" borderId="0" xfId="1" applyNumberFormat="1" applyFont="1" applyFill="1" applyBorder="1"/>
    <xf numFmtId="4" fontId="0" fillId="4" borderId="0" xfId="1" applyNumberFormat="1" applyFont="1" applyFill="1" applyBorder="1"/>
    <xf numFmtId="0" fontId="0" fillId="4" borderId="8" xfId="0" applyFill="1" applyBorder="1"/>
    <xf numFmtId="166" fontId="0" fillId="4" borderId="8" xfId="1" applyNumberFormat="1" applyFont="1" applyFill="1" applyBorder="1"/>
    <xf numFmtId="0" fontId="0" fillId="4" borderId="8" xfId="0" applyFill="1" applyBorder="1" applyAlignment="1">
      <alignment horizontal="center"/>
    </xf>
    <xf numFmtId="0" fontId="0" fillId="4" borderId="9" xfId="0" applyFill="1" applyBorder="1"/>
    <xf numFmtId="0" fontId="4" fillId="2" borderId="8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6857C-F689-4170-8AC6-5D345852F83F}">
  <dimension ref="B1:Y71"/>
  <sheetViews>
    <sheetView tabSelected="1" zoomScale="80" zoomScaleNormal="80" workbookViewId="0"/>
  </sheetViews>
  <sheetFormatPr defaultColWidth="11.5546875" defaultRowHeight="14.4" x14ac:dyDescent="0.3"/>
  <cols>
    <col min="1" max="1" width="2.6640625" customWidth="1"/>
    <col min="2" max="2" width="3.6640625" customWidth="1"/>
    <col min="3" max="3" width="12.5546875" customWidth="1"/>
    <col min="4" max="4" width="43.5546875" customWidth="1"/>
    <col min="5" max="5" width="14.33203125" bestFit="1" customWidth="1"/>
    <col min="6" max="6" width="5.6640625" customWidth="1"/>
    <col min="7" max="7" width="14.33203125" bestFit="1" customWidth="1"/>
    <col min="8" max="8" width="3.5546875" customWidth="1"/>
    <col min="9" max="9" width="16.109375" style="5" customWidth="1"/>
    <col min="10" max="10" width="3.33203125" customWidth="1"/>
    <col min="11" max="11" width="8.5546875" bestFit="1" customWidth="1"/>
    <col min="12" max="12" width="3.6640625" customWidth="1"/>
    <col min="13" max="13" width="66.44140625" customWidth="1"/>
    <col min="14" max="14" width="14.33203125" bestFit="1" customWidth="1"/>
    <col min="15" max="15" width="5.6640625" customWidth="1"/>
    <col min="16" max="16" width="14.33203125" bestFit="1" customWidth="1"/>
    <col min="17" max="17" width="3.33203125" customWidth="1"/>
    <col min="18" max="18" width="15.5546875" customWidth="1"/>
    <col min="19" max="19" width="4" customWidth="1"/>
    <col min="20" max="20" width="17" style="4" bestFit="1" customWidth="1"/>
    <col min="21" max="21" width="3.6640625" customWidth="1"/>
    <col min="23" max="23" width="17.88671875" hidden="1" customWidth="1"/>
    <col min="24" max="24" width="12.33203125" hidden="1" customWidth="1"/>
    <col min="25" max="25" width="15.88671875" hidden="1" customWidth="1"/>
    <col min="26" max="38" width="0" hidden="1" customWidth="1"/>
  </cols>
  <sheetData>
    <row r="1" spans="2:24" ht="25.8" x14ac:dyDescent="0.5">
      <c r="B1" s="13"/>
      <c r="C1" s="13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13"/>
      <c r="Q1" s="13"/>
      <c r="R1" s="13"/>
      <c r="S1" s="13"/>
      <c r="T1" s="30">
        <v>5.4</v>
      </c>
      <c r="U1" s="13"/>
    </row>
    <row r="2" spans="2:24" ht="18" x14ac:dyDescent="0.3">
      <c r="B2" s="61" t="s">
        <v>58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2:24" ht="18" x14ac:dyDescent="0.3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spans="2:24" ht="18" x14ac:dyDescent="0.3">
      <c r="B4" s="61" t="s">
        <v>59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</row>
    <row r="5" spans="2:24" ht="18" x14ac:dyDescent="0.35">
      <c r="B5" s="28"/>
      <c r="C5" s="29" t="s">
        <v>57</v>
      </c>
      <c r="D5" s="62" t="s">
        <v>60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</row>
    <row r="6" spans="2:24" ht="15" thickBot="1" x14ac:dyDescent="0.35">
      <c r="B6" s="13"/>
      <c r="C6" s="13"/>
      <c r="D6" s="13"/>
      <c r="E6" s="13"/>
      <c r="F6" s="13"/>
      <c r="G6" s="13"/>
      <c r="H6" s="13"/>
      <c r="I6" s="15"/>
      <c r="J6" s="13"/>
      <c r="K6" s="13"/>
      <c r="L6" s="13"/>
      <c r="M6" s="13"/>
      <c r="N6" s="13"/>
      <c r="O6" s="13"/>
      <c r="P6" s="13"/>
      <c r="Q6" s="13"/>
      <c r="R6" s="13"/>
      <c r="S6" s="13"/>
      <c r="T6" s="14"/>
      <c r="U6" s="13"/>
    </row>
    <row r="7" spans="2:24" x14ac:dyDescent="0.3">
      <c r="B7" s="16"/>
      <c r="C7" s="17"/>
      <c r="D7" s="17"/>
      <c r="E7" s="18"/>
      <c r="F7" s="18" t="s">
        <v>56</v>
      </c>
      <c r="G7" s="18"/>
      <c r="H7" s="18"/>
      <c r="I7" s="19"/>
      <c r="J7" s="18"/>
      <c r="K7" s="18"/>
      <c r="L7" s="17"/>
      <c r="M7" s="17"/>
      <c r="N7" s="18"/>
      <c r="O7" s="18" t="s">
        <v>56</v>
      </c>
      <c r="P7" s="18"/>
      <c r="Q7" s="18"/>
      <c r="R7" s="18"/>
      <c r="S7" s="18"/>
      <c r="T7" s="18"/>
      <c r="U7" s="20"/>
      <c r="V7" s="3"/>
    </row>
    <row r="8" spans="2:24" ht="15" thickBot="1" x14ac:dyDescent="0.35">
      <c r="B8" s="23"/>
      <c r="C8" s="60" t="s">
        <v>55</v>
      </c>
      <c r="D8" s="60"/>
      <c r="E8" s="56">
        <v>2025</v>
      </c>
      <c r="F8" s="24"/>
      <c r="G8" s="56">
        <v>2024</v>
      </c>
      <c r="H8" s="56"/>
      <c r="I8" s="25" t="s">
        <v>64</v>
      </c>
      <c r="J8" s="56"/>
      <c r="K8" s="56" t="s">
        <v>65</v>
      </c>
      <c r="L8" s="26"/>
      <c r="M8" s="56" t="s">
        <v>55</v>
      </c>
      <c r="N8" s="56">
        <v>2025</v>
      </c>
      <c r="O8" s="26"/>
      <c r="P8" s="56">
        <v>2024</v>
      </c>
      <c r="Q8" s="56"/>
      <c r="R8" s="25" t="s">
        <v>64</v>
      </c>
      <c r="S8" s="56"/>
      <c r="T8" s="56" t="s">
        <v>65</v>
      </c>
      <c r="U8" s="27"/>
      <c r="V8" s="3"/>
    </row>
    <row r="9" spans="2:24" x14ac:dyDescent="0.3">
      <c r="B9" s="21"/>
      <c r="C9" s="33"/>
      <c r="D9" s="33"/>
      <c r="E9" s="33"/>
      <c r="F9" s="33"/>
      <c r="G9" s="33"/>
      <c r="H9" s="33"/>
      <c r="I9" s="34"/>
      <c r="J9" s="33"/>
      <c r="K9" s="33"/>
      <c r="L9" s="33"/>
      <c r="M9" s="33"/>
      <c r="N9" s="33"/>
      <c r="O9" s="33"/>
      <c r="P9" s="33"/>
      <c r="Q9" s="33"/>
      <c r="R9" s="33"/>
      <c r="S9" s="33"/>
      <c r="T9" s="35"/>
      <c r="U9" s="36"/>
    </row>
    <row r="10" spans="2:24" x14ac:dyDescent="0.3">
      <c r="B10" s="21"/>
      <c r="C10" s="37" t="s">
        <v>0</v>
      </c>
      <c r="D10" s="33"/>
      <c r="E10" s="33"/>
      <c r="F10" s="33"/>
      <c r="G10" s="33"/>
      <c r="H10" s="33"/>
      <c r="I10" s="34"/>
      <c r="J10" s="33"/>
      <c r="K10" s="33"/>
      <c r="L10" s="33"/>
      <c r="M10" s="37" t="s">
        <v>10</v>
      </c>
      <c r="N10" s="33"/>
      <c r="O10" s="33"/>
      <c r="P10" s="33"/>
      <c r="Q10" s="33"/>
      <c r="R10" s="33"/>
      <c r="S10" s="33"/>
      <c r="T10" s="35"/>
      <c r="U10" s="36"/>
    </row>
    <row r="11" spans="2:24" x14ac:dyDescent="0.3">
      <c r="B11" s="21"/>
      <c r="C11" s="33"/>
      <c r="D11" s="33"/>
      <c r="E11" s="33"/>
      <c r="F11" s="33"/>
      <c r="G11" s="33"/>
      <c r="H11" s="33"/>
      <c r="I11" s="34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5"/>
      <c r="U11" s="36"/>
      <c r="W11" s="8">
        <f>+N19+W14</f>
        <v>651337846.21000004</v>
      </c>
    </row>
    <row r="12" spans="2:24" x14ac:dyDescent="0.3">
      <c r="B12" s="21"/>
      <c r="C12" s="37" t="s">
        <v>1</v>
      </c>
      <c r="D12" s="33"/>
      <c r="E12" s="33"/>
      <c r="F12" s="33"/>
      <c r="G12" s="33"/>
      <c r="H12" s="33"/>
      <c r="I12" s="34"/>
      <c r="J12" s="33"/>
      <c r="K12" s="33"/>
      <c r="L12" s="33"/>
      <c r="M12" s="37" t="s">
        <v>11</v>
      </c>
      <c r="N12" s="33"/>
      <c r="O12" s="33"/>
      <c r="P12" s="33"/>
      <c r="Q12" s="33"/>
      <c r="R12" s="33"/>
      <c r="S12" s="33"/>
      <c r="T12" s="35"/>
      <c r="U12" s="36"/>
    </row>
    <row r="13" spans="2:24" x14ac:dyDescent="0.3">
      <c r="B13" s="21"/>
      <c r="C13" s="33"/>
      <c r="D13" s="33"/>
      <c r="E13" s="33"/>
      <c r="F13" s="33"/>
      <c r="G13" s="33"/>
      <c r="H13" s="33"/>
      <c r="I13" s="34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5"/>
      <c r="U13" s="36"/>
    </row>
    <row r="14" spans="2:24" x14ac:dyDescent="0.3">
      <c r="B14" s="21"/>
      <c r="C14" s="33" t="s">
        <v>2</v>
      </c>
      <c r="D14" s="33"/>
      <c r="E14" s="38">
        <v>79456843.699997902</v>
      </c>
      <c r="F14" s="33"/>
      <c r="G14" s="38">
        <v>164821557.42999887</v>
      </c>
      <c r="H14" s="38"/>
      <c r="I14" s="39">
        <f>E14-G14</f>
        <v>-85364713.730000973</v>
      </c>
      <c r="J14" s="38"/>
      <c r="K14" s="40">
        <f>I14/G14</f>
        <v>-0.51792201858216325</v>
      </c>
      <c r="L14" s="33"/>
      <c r="M14" s="33" t="s">
        <v>12</v>
      </c>
      <c r="N14" s="41">
        <v>8033991.6400000304</v>
      </c>
      <c r="O14" s="33"/>
      <c r="P14" s="41">
        <v>18998358.239999995</v>
      </c>
      <c r="Q14" s="38"/>
      <c r="R14" s="38">
        <f>N14-P14</f>
        <v>-10964366.599999964</v>
      </c>
      <c r="S14" s="38"/>
      <c r="T14" s="40">
        <f>R14/P14</f>
        <v>-0.57712179449880541</v>
      </c>
      <c r="U14" s="36"/>
      <c r="W14" s="7">
        <v>72650864</v>
      </c>
      <c r="X14" t="s">
        <v>68</v>
      </c>
    </row>
    <row r="15" spans="2:24" x14ac:dyDescent="0.3">
      <c r="B15" s="21"/>
      <c r="C15" s="33" t="s">
        <v>3</v>
      </c>
      <c r="D15" s="33"/>
      <c r="E15" s="38">
        <v>8479856.2399999872</v>
      </c>
      <c r="F15" s="33"/>
      <c r="G15" s="38">
        <v>26648625.459999971</v>
      </c>
      <c r="H15" s="38"/>
      <c r="I15" s="39">
        <f t="shared" ref="I15:I18" si="0">E15-G15</f>
        <v>-18168769.219999984</v>
      </c>
      <c r="J15" s="38"/>
      <c r="K15" s="40">
        <f t="shared" ref="K15:K22" si="1">I15/G15</f>
        <v>-0.68179010760879988</v>
      </c>
      <c r="L15" s="33"/>
      <c r="M15" s="33" t="s">
        <v>13</v>
      </c>
      <c r="N15" s="41">
        <v>0</v>
      </c>
      <c r="O15" s="33"/>
      <c r="P15" s="41">
        <v>0</v>
      </c>
      <c r="Q15" s="38"/>
      <c r="R15" s="38">
        <v>0</v>
      </c>
      <c r="S15" s="38"/>
      <c r="T15" s="40">
        <v>0</v>
      </c>
      <c r="U15" s="36"/>
    </row>
    <row r="16" spans="2:24" x14ac:dyDescent="0.3">
      <c r="B16" s="21"/>
      <c r="C16" s="33" t="s">
        <v>4</v>
      </c>
      <c r="D16" s="33"/>
      <c r="E16" s="38">
        <v>694025396.56999993</v>
      </c>
      <c r="F16" s="33"/>
      <c r="G16" s="38">
        <v>692435082.15999997</v>
      </c>
      <c r="H16" s="38"/>
      <c r="I16" s="39">
        <f>E16-G16</f>
        <v>1590314.4099999666</v>
      </c>
      <c r="J16" s="38"/>
      <c r="K16" s="40">
        <f>I16/G16</f>
        <v>2.2966982046015035E-3</v>
      </c>
      <c r="L16" s="33"/>
      <c r="M16" s="33" t="s">
        <v>14</v>
      </c>
      <c r="N16" s="41">
        <v>0</v>
      </c>
      <c r="O16" s="33"/>
      <c r="P16" s="41">
        <v>0</v>
      </c>
      <c r="Q16" s="38"/>
      <c r="R16" s="38">
        <v>0</v>
      </c>
      <c r="S16" s="38"/>
      <c r="T16" s="40">
        <v>0</v>
      </c>
      <c r="U16" s="36"/>
    </row>
    <row r="17" spans="2:25" x14ac:dyDescent="0.3">
      <c r="B17" s="21"/>
      <c r="C17" s="33" t="s">
        <v>5</v>
      </c>
      <c r="D17" s="33"/>
      <c r="E17" s="38">
        <v>0</v>
      </c>
      <c r="F17" s="33"/>
      <c r="G17" s="38">
        <v>0</v>
      </c>
      <c r="H17" s="38"/>
      <c r="I17" s="39">
        <v>0</v>
      </c>
      <c r="J17" s="38"/>
      <c r="K17" s="40">
        <v>0</v>
      </c>
      <c r="L17" s="33"/>
      <c r="M17" s="33" t="s">
        <v>15</v>
      </c>
      <c r="N17" s="41">
        <v>0</v>
      </c>
      <c r="O17" s="33"/>
      <c r="P17" s="41">
        <v>0</v>
      </c>
      <c r="Q17" s="38"/>
      <c r="R17" s="38">
        <v>0</v>
      </c>
      <c r="S17" s="38"/>
      <c r="T17" s="40">
        <v>0</v>
      </c>
      <c r="U17" s="36"/>
      <c r="W17" s="9">
        <f>+W18+E16</f>
        <v>832564761.32999992</v>
      </c>
      <c r="Y17" s="8">
        <f>+W17/W19</f>
        <v>-12.88463417030192</v>
      </c>
    </row>
    <row r="18" spans="2:25" x14ac:dyDescent="0.3">
      <c r="B18" s="21"/>
      <c r="C18" s="33" t="s">
        <v>6</v>
      </c>
      <c r="D18" s="33"/>
      <c r="E18" s="38">
        <v>0</v>
      </c>
      <c r="F18" s="33"/>
      <c r="G18" s="38">
        <v>0</v>
      </c>
      <c r="H18" s="38"/>
      <c r="I18" s="39">
        <f t="shared" si="0"/>
        <v>0</v>
      </c>
      <c r="J18" s="38"/>
      <c r="K18" s="40">
        <v>0</v>
      </c>
      <c r="L18" s="33"/>
      <c r="M18" s="33" t="s">
        <v>16</v>
      </c>
      <c r="N18" s="41">
        <v>0.02</v>
      </c>
      <c r="O18" s="33"/>
      <c r="P18" s="41">
        <v>0.02</v>
      </c>
      <c r="Q18" s="38"/>
      <c r="R18" s="38">
        <v>0</v>
      </c>
      <c r="S18" s="38"/>
      <c r="T18" s="40">
        <v>0</v>
      </c>
      <c r="U18" s="36"/>
      <c r="W18" s="7">
        <v>138539364.75999999</v>
      </c>
      <c r="X18" t="s">
        <v>66</v>
      </c>
      <c r="Y18" s="8">
        <f>+W18/W19</f>
        <v>-2.1440122330749158</v>
      </c>
    </row>
    <row r="19" spans="2:25" x14ac:dyDescent="0.3">
      <c r="B19" s="21"/>
      <c r="C19" s="33" t="s">
        <v>7</v>
      </c>
      <c r="D19" s="33"/>
      <c r="E19" s="38">
        <v>0</v>
      </c>
      <c r="F19" s="33"/>
      <c r="G19" s="38">
        <v>0</v>
      </c>
      <c r="H19" s="38"/>
      <c r="I19" s="39">
        <v>0</v>
      </c>
      <c r="J19" s="38"/>
      <c r="K19" s="40">
        <v>0</v>
      </c>
      <c r="L19" s="33"/>
      <c r="M19" s="33" t="s">
        <v>63</v>
      </c>
      <c r="N19" s="41">
        <v>578686982.21000004</v>
      </c>
      <c r="O19" s="33"/>
      <c r="P19" s="41">
        <v>587430877.48000002</v>
      </c>
      <c r="Q19" s="38"/>
      <c r="R19" s="38">
        <f>N19-P19</f>
        <v>-8743895.2699999809</v>
      </c>
      <c r="S19" s="38"/>
      <c r="T19" s="40">
        <f>R19/P19</f>
        <v>-1.4884977288749483E-2</v>
      </c>
      <c r="U19" s="36"/>
      <c r="W19" s="8">
        <f>+N23-N19-W14</f>
        <v>-64616872.339999914</v>
      </c>
      <c r="X19" t="s">
        <v>67</v>
      </c>
    </row>
    <row r="20" spans="2:25" x14ac:dyDescent="0.3">
      <c r="B20" s="21"/>
      <c r="C20" s="33" t="s">
        <v>8</v>
      </c>
      <c r="D20" s="33"/>
      <c r="E20" s="38">
        <v>0</v>
      </c>
      <c r="F20" s="33"/>
      <c r="G20" s="38">
        <v>0</v>
      </c>
      <c r="H20" s="38"/>
      <c r="I20" s="39">
        <v>0</v>
      </c>
      <c r="J20" s="38"/>
      <c r="K20" s="40">
        <v>0</v>
      </c>
      <c r="L20" s="33"/>
      <c r="M20" s="33" t="s">
        <v>17</v>
      </c>
      <c r="N20" s="41">
        <v>0</v>
      </c>
      <c r="O20" s="33"/>
      <c r="P20" s="41">
        <v>0</v>
      </c>
      <c r="Q20" s="38"/>
      <c r="R20" s="38"/>
      <c r="S20" s="38"/>
      <c r="T20" s="42"/>
      <c r="U20" s="36"/>
    </row>
    <row r="21" spans="2:25" x14ac:dyDescent="0.3">
      <c r="B21" s="21"/>
      <c r="C21" s="33"/>
      <c r="D21" s="33"/>
      <c r="E21" s="38"/>
      <c r="F21" s="33"/>
      <c r="G21" s="38"/>
      <c r="H21" s="38"/>
      <c r="I21" s="39"/>
      <c r="J21" s="38"/>
      <c r="K21" s="38"/>
      <c r="L21" s="33"/>
      <c r="M21" s="33" t="s">
        <v>18</v>
      </c>
      <c r="N21" s="41">
        <v>0</v>
      </c>
      <c r="O21" s="33"/>
      <c r="P21" s="41">
        <v>0</v>
      </c>
      <c r="Q21" s="38"/>
      <c r="R21" s="38"/>
      <c r="S21" s="38"/>
      <c r="T21" s="42"/>
      <c r="U21" s="36"/>
    </row>
    <row r="22" spans="2:25" x14ac:dyDescent="0.3">
      <c r="B22" s="21"/>
      <c r="C22" s="37" t="s">
        <v>9</v>
      </c>
      <c r="D22" s="33"/>
      <c r="E22" s="43">
        <f>SUM(E14:E21)</f>
        <v>781962096.50999784</v>
      </c>
      <c r="F22" s="37"/>
      <c r="G22" s="43">
        <f>SUM(G14:G21)-1</f>
        <v>883905264.04999876</v>
      </c>
      <c r="H22" s="43"/>
      <c r="I22" s="44">
        <f t="shared" ref="I22" si="2">E22-G22</f>
        <v>-101943167.54000092</v>
      </c>
      <c r="J22" s="43"/>
      <c r="K22" s="45">
        <f t="shared" si="1"/>
        <v>-0.11533268517137649</v>
      </c>
      <c r="L22" s="33"/>
      <c r="M22" s="33"/>
      <c r="N22" s="38"/>
      <c r="O22" s="33"/>
      <c r="P22" s="38"/>
      <c r="Q22" s="38"/>
      <c r="R22" s="38"/>
      <c r="S22" s="38"/>
      <c r="T22" s="42"/>
      <c r="U22" s="36"/>
      <c r="Y22" s="8">
        <f>+N36-N31-N19-W14</f>
        <v>-64616872.339999914</v>
      </c>
    </row>
    <row r="23" spans="2:25" x14ac:dyDescent="0.3">
      <c r="B23" s="21"/>
      <c r="C23" s="33"/>
      <c r="D23" s="33"/>
      <c r="E23" s="38"/>
      <c r="F23" s="33"/>
      <c r="G23" s="38"/>
      <c r="H23" s="38"/>
      <c r="I23" s="39"/>
      <c r="J23" s="38"/>
      <c r="K23" s="38"/>
      <c r="L23" s="33"/>
      <c r="M23" s="37" t="s">
        <v>19</v>
      </c>
      <c r="N23" s="43">
        <f>SUM(N14:N22)</f>
        <v>586720973.87000012</v>
      </c>
      <c r="O23" s="37"/>
      <c r="P23" s="43">
        <f>SUM(P14:P22)-1</f>
        <v>606429234.74000001</v>
      </c>
      <c r="Q23" s="43"/>
      <c r="R23" s="43">
        <f>N23-P23</f>
        <v>-19708260.869999886</v>
      </c>
      <c r="S23" s="43"/>
      <c r="T23" s="45">
        <f>R23/P23</f>
        <v>-3.2498863413881404E-2</v>
      </c>
      <c r="U23" s="36"/>
      <c r="W23" s="10">
        <f>+N36/E39</f>
        <v>0.5258479903661899</v>
      </c>
    </row>
    <row r="24" spans="2:25" x14ac:dyDescent="0.3">
      <c r="B24" s="21"/>
      <c r="C24" s="33"/>
      <c r="D24" s="33"/>
      <c r="E24" s="38"/>
      <c r="F24" s="33"/>
      <c r="G24" s="46"/>
      <c r="H24" s="38"/>
      <c r="I24" s="39"/>
      <c r="J24" s="38"/>
      <c r="K24" s="38"/>
      <c r="L24" s="33"/>
      <c r="M24" s="33"/>
      <c r="N24" s="38"/>
      <c r="O24" s="33"/>
      <c r="P24" s="38"/>
      <c r="Q24" s="38"/>
      <c r="R24" s="38"/>
      <c r="S24" s="38"/>
      <c r="T24" s="42"/>
      <c r="U24" s="36"/>
    </row>
    <row r="25" spans="2:25" x14ac:dyDescent="0.3">
      <c r="B25" s="21"/>
      <c r="C25" s="37" t="s">
        <v>21</v>
      </c>
      <c r="D25" s="33"/>
      <c r="E25" s="38"/>
      <c r="F25" s="33"/>
      <c r="G25" s="46"/>
      <c r="H25" s="38"/>
      <c r="I25" s="39"/>
      <c r="J25" s="38"/>
      <c r="K25" s="38"/>
      <c r="L25" s="33"/>
      <c r="M25" s="37" t="s">
        <v>20</v>
      </c>
      <c r="N25" s="38"/>
      <c r="O25" s="33"/>
      <c r="P25" s="38"/>
      <c r="Q25" s="38"/>
      <c r="R25" s="38"/>
      <c r="S25" s="38"/>
      <c r="T25" s="42"/>
      <c r="U25" s="36"/>
    </row>
    <row r="26" spans="2:25" x14ac:dyDescent="0.3">
      <c r="B26" s="21"/>
      <c r="C26" s="33"/>
      <c r="D26" s="33"/>
      <c r="E26" s="38"/>
      <c r="F26" s="33"/>
      <c r="G26" s="38"/>
      <c r="H26" s="38"/>
      <c r="I26" s="39"/>
      <c r="J26" s="38"/>
      <c r="K26" s="38"/>
      <c r="L26" s="33"/>
      <c r="M26" s="33"/>
      <c r="N26" s="38"/>
      <c r="O26" s="33"/>
      <c r="P26" s="38"/>
      <c r="Q26" s="38"/>
      <c r="R26" s="38"/>
      <c r="S26" s="38"/>
      <c r="T26" s="42"/>
      <c r="U26" s="36"/>
    </row>
    <row r="27" spans="2:25" x14ac:dyDescent="0.3">
      <c r="B27" s="21"/>
      <c r="C27" s="33" t="s">
        <v>22</v>
      </c>
      <c r="D27" s="33"/>
      <c r="E27" s="38">
        <v>1608</v>
      </c>
      <c r="F27" s="33"/>
      <c r="G27" s="38">
        <v>1608</v>
      </c>
      <c r="H27" s="38"/>
      <c r="I27" s="39">
        <f t="shared" ref="I27:I39" si="3">E27-G27</f>
        <v>0</v>
      </c>
      <c r="J27" s="38"/>
      <c r="K27" s="40">
        <f t="shared" ref="K27:K39" si="4">I27/G27</f>
        <v>0</v>
      </c>
      <c r="L27" s="33"/>
      <c r="M27" s="33" t="s">
        <v>32</v>
      </c>
      <c r="N27" s="41">
        <v>0</v>
      </c>
      <c r="O27" s="33"/>
      <c r="P27" s="41">
        <v>0</v>
      </c>
      <c r="Q27" s="38"/>
      <c r="R27" s="38">
        <v>0</v>
      </c>
      <c r="S27" s="38"/>
      <c r="T27" s="40">
        <v>0</v>
      </c>
      <c r="U27" s="36"/>
    </row>
    <row r="28" spans="2:25" x14ac:dyDescent="0.3">
      <c r="B28" s="21"/>
      <c r="C28" s="33" t="s">
        <v>23</v>
      </c>
      <c r="D28" s="33"/>
      <c r="E28" s="38">
        <v>0</v>
      </c>
      <c r="F28" s="33"/>
      <c r="G28" s="38">
        <v>0</v>
      </c>
      <c r="H28" s="38"/>
      <c r="I28" s="39">
        <f t="shared" si="3"/>
        <v>0</v>
      </c>
      <c r="J28" s="38"/>
      <c r="K28" s="38"/>
      <c r="L28" s="33"/>
      <c r="M28" s="33" t="s">
        <v>33</v>
      </c>
      <c r="N28" s="41">
        <v>0</v>
      </c>
      <c r="O28" s="33"/>
      <c r="P28" s="41">
        <v>0</v>
      </c>
      <c r="Q28" s="38"/>
      <c r="R28" s="38">
        <v>0</v>
      </c>
      <c r="S28" s="38"/>
      <c r="T28" s="40">
        <v>0</v>
      </c>
      <c r="U28" s="36"/>
      <c r="W28" s="8">
        <f>+Y22</f>
        <v>-64616872.339999914</v>
      </c>
      <c r="Y28" s="12">
        <f>+W28/W29</f>
        <v>-0.10350565986240011</v>
      </c>
    </row>
    <row r="29" spans="2:25" x14ac:dyDescent="0.3">
      <c r="B29" s="21"/>
      <c r="C29" s="33" t="s">
        <v>24</v>
      </c>
      <c r="D29" s="33"/>
      <c r="E29" s="38">
        <v>629350049.16999996</v>
      </c>
      <c r="F29" s="33"/>
      <c r="G29" s="38">
        <v>629350049.16999996</v>
      </c>
      <c r="H29" s="38"/>
      <c r="I29" s="39">
        <f t="shared" si="3"/>
        <v>0</v>
      </c>
      <c r="J29" s="38"/>
      <c r="K29" s="40">
        <f t="shared" si="4"/>
        <v>0</v>
      </c>
      <c r="L29" s="33"/>
      <c r="M29" s="33" t="s">
        <v>34</v>
      </c>
      <c r="N29" s="41">
        <v>0</v>
      </c>
      <c r="O29" s="33"/>
      <c r="P29" s="41">
        <v>0</v>
      </c>
      <c r="Q29" s="38"/>
      <c r="R29" s="38">
        <v>0</v>
      </c>
      <c r="S29" s="38"/>
      <c r="T29" s="40">
        <v>0</v>
      </c>
      <c r="U29" s="36"/>
      <c r="W29" s="11">
        <f>+W18+E37</f>
        <v>624283468.41999996</v>
      </c>
      <c r="X29" t="s">
        <v>69</v>
      </c>
    </row>
    <row r="30" spans="2:25" x14ac:dyDescent="0.3">
      <c r="B30" s="21"/>
      <c r="C30" s="33" t="s">
        <v>25</v>
      </c>
      <c r="D30" s="33"/>
      <c r="E30" s="38">
        <v>697179760.85000014</v>
      </c>
      <c r="F30" s="33"/>
      <c r="G30" s="38">
        <v>715171557.28999996</v>
      </c>
      <c r="H30" s="38"/>
      <c r="I30" s="39">
        <f t="shared" si="3"/>
        <v>-17991796.439999819</v>
      </c>
      <c r="J30" s="38"/>
      <c r="K30" s="40">
        <f t="shared" si="4"/>
        <v>-2.5157315411390442E-2</v>
      </c>
      <c r="L30" s="33"/>
      <c r="M30" s="33" t="s">
        <v>35</v>
      </c>
      <c r="N30" s="41">
        <v>0</v>
      </c>
      <c r="O30" s="33"/>
      <c r="P30" s="41">
        <v>0</v>
      </c>
      <c r="Q30" s="38"/>
      <c r="R30" s="38">
        <v>0</v>
      </c>
      <c r="S30" s="38"/>
      <c r="T30" s="40">
        <v>0</v>
      </c>
      <c r="U30" s="36"/>
    </row>
    <row r="31" spans="2:25" x14ac:dyDescent="0.3">
      <c r="B31" s="21"/>
      <c r="C31" s="33" t="s">
        <v>26</v>
      </c>
      <c r="D31" s="33"/>
      <c r="E31" s="38">
        <v>0</v>
      </c>
      <c r="F31" s="33"/>
      <c r="G31" s="38">
        <v>0</v>
      </c>
      <c r="H31" s="38"/>
      <c r="I31" s="39">
        <f t="shared" si="3"/>
        <v>0</v>
      </c>
      <c r="J31" s="38"/>
      <c r="K31" s="38"/>
      <c r="L31" s="33"/>
      <c r="M31" s="33" t="s">
        <v>62</v>
      </c>
      <c r="N31" s="41">
        <v>79899784.390000001</v>
      </c>
      <c r="O31" s="33"/>
      <c r="P31" s="41">
        <v>79899784.390000001</v>
      </c>
      <c r="Q31" s="38"/>
      <c r="R31" s="38">
        <f>N31-P31</f>
        <v>0</v>
      </c>
      <c r="S31" s="38"/>
      <c r="T31" s="40">
        <f>R31/P31</f>
        <v>0</v>
      </c>
      <c r="U31" s="36"/>
    </row>
    <row r="32" spans="2:25" x14ac:dyDescent="0.3">
      <c r="B32" s="21"/>
      <c r="C32" s="33" t="s">
        <v>27</v>
      </c>
      <c r="D32" s="33"/>
      <c r="E32" s="38">
        <v>-841013688.96000004</v>
      </c>
      <c r="F32" s="33"/>
      <c r="G32" s="38">
        <v>-817708924.72000003</v>
      </c>
      <c r="H32" s="38"/>
      <c r="I32" s="39">
        <f t="shared" si="3"/>
        <v>-23304764.24000001</v>
      </c>
      <c r="J32" s="38"/>
      <c r="K32" s="40">
        <f t="shared" si="4"/>
        <v>2.8500073235693289E-2</v>
      </c>
      <c r="L32" s="33"/>
      <c r="M32" s="33" t="s">
        <v>36</v>
      </c>
      <c r="N32" s="41">
        <v>0</v>
      </c>
      <c r="O32" s="33"/>
      <c r="P32" s="41">
        <v>0</v>
      </c>
      <c r="Q32" s="38"/>
      <c r="R32" s="38"/>
      <c r="S32" s="38"/>
      <c r="T32" s="42"/>
      <c r="U32" s="36"/>
      <c r="W32" s="8"/>
    </row>
    <row r="33" spans="2:21" x14ac:dyDescent="0.3">
      <c r="B33" s="21"/>
      <c r="C33" s="33" t="s">
        <v>28</v>
      </c>
      <c r="D33" s="33"/>
      <c r="E33" s="38">
        <v>226374.6</v>
      </c>
      <c r="F33" s="33"/>
      <c r="G33" s="38">
        <v>226374.60000000009</v>
      </c>
      <c r="H33" s="38"/>
      <c r="I33" s="39">
        <f t="shared" si="3"/>
        <v>0</v>
      </c>
      <c r="J33" s="38"/>
      <c r="K33" s="40">
        <f t="shared" si="4"/>
        <v>0</v>
      </c>
      <c r="L33" s="33"/>
      <c r="M33" s="33"/>
      <c r="N33" s="38"/>
      <c r="O33" s="33"/>
      <c r="P33" s="38"/>
      <c r="Q33" s="38"/>
      <c r="R33" s="38"/>
      <c r="S33" s="38"/>
      <c r="T33" s="42"/>
      <c r="U33" s="36"/>
    </row>
    <row r="34" spans="2:21" x14ac:dyDescent="0.3">
      <c r="B34" s="21"/>
      <c r="C34" s="33" t="s">
        <v>7</v>
      </c>
      <c r="D34" s="33"/>
      <c r="E34" s="38">
        <v>0</v>
      </c>
      <c r="F34" s="33"/>
      <c r="G34" s="38">
        <v>0</v>
      </c>
      <c r="H34" s="38"/>
      <c r="I34" s="39">
        <f t="shared" si="3"/>
        <v>0</v>
      </c>
      <c r="J34" s="38"/>
      <c r="K34" s="40">
        <v>0</v>
      </c>
      <c r="L34" s="33"/>
      <c r="M34" s="37" t="s">
        <v>37</v>
      </c>
      <c r="N34" s="43">
        <f>SUM(N27:N33)</f>
        <v>79899784.390000001</v>
      </c>
      <c r="O34" s="37"/>
      <c r="P34" s="43">
        <f>SUM(P27:P33)</f>
        <v>79899784.390000001</v>
      </c>
      <c r="Q34" s="43"/>
      <c r="R34" s="43">
        <f>N34-P34</f>
        <v>0</v>
      </c>
      <c r="S34" s="43"/>
      <c r="T34" s="45">
        <f>R34/P34</f>
        <v>0</v>
      </c>
      <c r="U34" s="48"/>
    </row>
    <row r="35" spans="2:21" x14ac:dyDescent="0.3">
      <c r="B35" s="21"/>
      <c r="C35" s="33" t="s">
        <v>29</v>
      </c>
      <c r="D35" s="33"/>
      <c r="E35" s="38">
        <v>0</v>
      </c>
      <c r="F35" s="33"/>
      <c r="G35" s="38">
        <v>0</v>
      </c>
      <c r="H35" s="38"/>
      <c r="I35" s="39">
        <f t="shared" si="3"/>
        <v>0</v>
      </c>
      <c r="J35" s="38"/>
      <c r="K35" s="40" t="e">
        <f t="shared" si="4"/>
        <v>#DIV/0!</v>
      </c>
      <c r="L35" s="33"/>
      <c r="M35" s="33"/>
      <c r="N35" s="38"/>
      <c r="O35" s="33"/>
      <c r="P35" s="38"/>
      <c r="Q35" s="38"/>
      <c r="R35" s="38"/>
      <c r="S35" s="38"/>
      <c r="T35" s="42"/>
      <c r="U35" s="36"/>
    </row>
    <row r="36" spans="2:21" x14ac:dyDescent="0.3">
      <c r="B36" s="21"/>
      <c r="C36" s="33"/>
      <c r="D36" s="33"/>
      <c r="E36" s="38"/>
      <c r="F36" s="33"/>
      <c r="G36" s="38"/>
      <c r="H36" s="38"/>
      <c r="I36" s="39">
        <f t="shared" si="3"/>
        <v>0</v>
      </c>
      <c r="J36" s="38"/>
      <c r="K36" s="38"/>
      <c r="L36" s="33"/>
      <c r="M36" s="37" t="s">
        <v>38</v>
      </c>
      <c r="N36" s="43">
        <f>N23+N34</f>
        <v>666620758.26000011</v>
      </c>
      <c r="O36" s="37"/>
      <c r="P36" s="43">
        <f>P23+P34</f>
        <v>686329019.13</v>
      </c>
      <c r="Q36" s="43"/>
      <c r="R36" s="43">
        <f>N36-P36</f>
        <v>-19708260.869999886</v>
      </c>
      <c r="S36" s="43"/>
      <c r="T36" s="45">
        <f>R36/P36</f>
        <v>-2.8715470744603434E-2</v>
      </c>
      <c r="U36" s="48"/>
    </row>
    <row r="37" spans="2:21" x14ac:dyDescent="0.3">
      <c r="B37" s="21"/>
      <c r="C37" s="37" t="s">
        <v>30</v>
      </c>
      <c r="D37" s="33"/>
      <c r="E37" s="43">
        <f>SUM(E27:E35)</f>
        <v>485744103.65999997</v>
      </c>
      <c r="F37" s="37"/>
      <c r="G37" s="43">
        <f>SUM(G27:G35)</f>
        <v>527040664.34000003</v>
      </c>
      <c r="H37" s="43"/>
      <c r="I37" s="44">
        <f t="shared" si="3"/>
        <v>-41296560.680000067</v>
      </c>
      <c r="J37" s="43"/>
      <c r="K37" s="45">
        <f t="shared" si="4"/>
        <v>-7.8355549152387946E-2</v>
      </c>
      <c r="L37" s="33"/>
      <c r="M37" s="33"/>
      <c r="N37" s="38"/>
      <c r="O37" s="33"/>
      <c r="P37" s="38"/>
      <c r="Q37" s="38"/>
      <c r="R37" s="38"/>
      <c r="S37" s="38"/>
      <c r="T37" s="42"/>
      <c r="U37" s="36"/>
    </row>
    <row r="38" spans="2:21" x14ac:dyDescent="0.3">
      <c r="B38" s="21"/>
      <c r="C38" s="33"/>
      <c r="D38" s="33"/>
      <c r="E38" s="38"/>
      <c r="F38" s="33"/>
      <c r="G38" s="38"/>
      <c r="H38" s="38"/>
      <c r="I38" s="39"/>
      <c r="J38" s="38"/>
      <c r="K38" s="38"/>
      <c r="L38" s="33"/>
      <c r="M38" s="37" t="s">
        <v>39</v>
      </c>
      <c r="N38" s="38"/>
      <c r="O38" s="33"/>
      <c r="P38" s="38"/>
      <c r="Q38" s="38"/>
      <c r="R38" s="38"/>
      <c r="S38" s="38"/>
      <c r="T38" s="42"/>
      <c r="U38" s="36"/>
    </row>
    <row r="39" spans="2:21" x14ac:dyDescent="0.3">
      <c r="B39" s="21"/>
      <c r="C39" s="37" t="s">
        <v>31</v>
      </c>
      <c r="D39" s="33"/>
      <c r="E39" s="43">
        <f>E22+E37+1</f>
        <v>1267706201.1699977</v>
      </c>
      <c r="F39" s="33"/>
      <c r="G39" s="43">
        <f>G22+G37</f>
        <v>1410945928.3899989</v>
      </c>
      <c r="H39" s="43"/>
      <c r="I39" s="44">
        <f t="shared" si="3"/>
        <v>-143239727.22000122</v>
      </c>
      <c r="J39" s="43"/>
      <c r="K39" s="45">
        <f t="shared" si="4"/>
        <v>-0.10152035194109039</v>
      </c>
      <c r="L39" s="33"/>
      <c r="M39" s="33"/>
      <c r="N39" s="38"/>
      <c r="O39" s="33"/>
      <c r="P39" s="38"/>
      <c r="Q39" s="38"/>
      <c r="R39" s="38"/>
      <c r="S39" s="38"/>
      <c r="T39" s="42"/>
      <c r="U39" s="36"/>
    </row>
    <row r="40" spans="2:21" x14ac:dyDescent="0.3">
      <c r="B40" s="21"/>
      <c r="C40" s="33"/>
      <c r="D40" s="33"/>
      <c r="E40" s="33"/>
      <c r="F40" s="33"/>
      <c r="G40" s="33"/>
      <c r="H40" s="33"/>
      <c r="I40" s="39"/>
      <c r="J40" s="33"/>
      <c r="K40" s="33"/>
      <c r="L40" s="33"/>
      <c r="M40" s="33" t="s">
        <v>40</v>
      </c>
      <c r="N40" s="38">
        <f>SUM(N42:N44)</f>
        <v>491196007.5</v>
      </c>
      <c r="O40" s="33"/>
      <c r="P40" s="38">
        <f>SUM(P42:P44)</f>
        <v>490770681.94</v>
      </c>
      <c r="Q40" s="38"/>
      <c r="R40" s="38">
        <f>N40-P40</f>
        <v>425325.56000000238</v>
      </c>
      <c r="S40" s="38"/>
      <c r="T40" s="40">
        <f>R40/P40</f>
        <v>8.6664826496706112E-4</v>
      </c>
      <c r="U40" s="36"/>
    </row>
    <row r="41" spans="2:21" x14ac:dyDescent="0.3">
      <c r="B41" s="21"/>
      <c r="C41" s="33"/>
      <c r="D41" s="33"/>
      <c r="E41" s="33"/>
      <c r="F41" s="33"/>
      <c r="G41" s="33"/>
      <c r="H41" s="33"/>
      <c r="I41" s="39"/>
      <c r="J41" s="33"/>
      <c r="K41" s="33"/>
      <c r="L41" s="33"/>
      <c r="M41" s="33"/>
      <c r="N41" s="38"/>
      <c r="O41" s="33"/>
      <c r="P41" s="38"/>
      <c r="Q41" s="38"/>
      <c r="R41" s="38"/>
      <c r="S41" s="38"/>
      <c r="T41" s="42"/>
      <c r="U41" s="36"/>
    </row>
    <row r="42" spans="2:21" x14ac:dyDescent="0.3">
      <c r="B42" s="21"/>
      <c r="C42" s="33"/>
      <c r="D42" s="33"/>
      <c r="E42" s="33"/>
      <c r="F42" s="33"/>
      <c r="G42" s="33"/>
      <c r="H42" s="33"/>
      <c r="I42" s="39"/>
      <c r="J42" s="33"/>
      <c r="K42" s="33"/>
      <c r="L42" s="33"/>
      <c r="M42" s="33" t="s">
        <v>41</v>
      </c>
      <c r="N42" s="41">
        <v>309394004.01999998</v>
      </c>
      <c r="O42" s="33"/>
      <c r="P42" s="41">
        <v>309394004.01999998</v>
      </c>
      <c r="Q42" s="38"/>
      <c r="R42" s="38">
        <f t="shared" ref="R42:R49" si="5">N42-P42</f>
        <v>0</v>
      </c>
      <c r="S42" s="38"/>
      <c r="T42" s="40">
        <f t="shared" ref="T42:T44" si="6">R42/P42</f>
        <v>0</v>
      </c>
      <c r="U42" s="36"/>
    </row>
    <row r="43" spans="2:21" x14ac:dyDescent="0.3">
      <c r="B43" s="21"/>
      <c r="C43" s="33"/>
      <c r="D43" s="33"/>
      <c r="E43" s="33"/>
      <c r="F43" s="33"/>
      <c r="G43" s="49"/>
      <c r="H43" s="33"/>
      <c r="I43" s="39"/>
      <c r="J43" s="33"/>
      <c r="K43" s="33"/>
      <c r="L43" s="33"/>
      <c r="M43" s="33" t="s">
        <v>42</v>
      </c>
      <c r="N43" s="41">
        <v>124625625.93000001</v>
      </c>
      <c r="O43" s="33"/>
      <c r="P43" s="41">
        <v>124200300.37</v>
      </c>
      <c r="Q43" s="38"/>
      <c r="R43" s="38">
        <f t="shared" si="5"/>
        <v>425325.56000000238</v>
      </c>
      <c r="S43" s="38"/>
      <c r="T43" s="40">
        <f t="shared" si="6"/>
        <v>3.4245131350965539E-3</v>
      </c>
      <c r="U43" s="36"/>
    </row>
    <row r="44" spans="2:21" x14ac:dyDescent="0.3">
      <c r="B44" s="21"/>
      <c r="C44" s="33"/>
      <c r="D44" s="33"/>
      <c r="E44" s="38"/>
      <c r="F44" s="33"/>
      <c r="G44" s="33"/>
      <c r="H44" s="33"/>
      <c r="I44" s="39"/>
      <c r="J44" s="33"/>
      <c r="K44" s="33"/>
      <c r="L44" s="33"/>
      <c r="M44" s="33" t="s">
        <v>43</v>
      </c>
      <c r="N44" s="41">
        <v>57176377.549999997</v>
      </c>
      <c r="O44" s="33"/>
      <c r="P44" s="41">
        <v>57176377.549999997</v>
      </c>
      <c r="Q44" s="38"/>
      <c r="R44" s="38">
        <f t="shared" si="5"/>
        <v>0</v>
      </c>
      <c r="S44" s="38"/>
      <c r="T44" s="40">
        <f t="shared" si="6"/>
        <v>0</v>
      </c>
      <c r="U44" s="36"/>
    </row>
    <row r="45" spans="2:21" x14ac:dyDescent="0.3">
      <c r="B45" s="21"/>
      <c r="C45" s="33"/>
      <c r="D45" s="33"/>
      <c r="E45" s="33"/>
      <c r="F45" s="33"/>
      <c r="G45" s="33"/>
      <c r="H45" s="33"/>
      <c r="I45" s="50"/>
      <c r="J45" s="33"/>
      <c r="K45" s="33"/>
      <c r="L45" s="33"/>
      <c r="M45" s="33"/>
      <c r="N45" s="38"/>
      <c r="O45" s="33"/>
      <c r="P45" s="38"/>
      <c r="Q45" s="38"/>
      <c r="R45" s="38"/>
      <c r="S45" s="38"/>
      <c r="T45" s="42"/>
      <c r="U45" s="36"/>
    </row>
    <row r="46" spans="2:21" x14ac:dyDescent="0.3">
      <c r="B46" s="21"/>
      <c r="C46" s="33"/>
      <c r="D46" s="33"/>
      <c r="E46" s="33"/>
      <c r="F46" s="33"/>
      <c r="G46" s="33"/>
      <c r="H46" s="33"/>
      <c r="I46" s="39"/>
      <c r="J46" s="33"/>
      <c r="K46" s="33"/>
      <c r="L46" s="33"/>
      <c r="M46" s="33" t="s">
        <v>44</v>
      </c>
      <c r="N46" s="38">
        <f>SUM(N48:N49)</f>
        <v>109889435.40999991</v>
      </c>
      <c r="O46" s="33"/>
      <c r="P46" s="38">
        <f>SUM(P48:P49)+1</f>
        <v>233846227.32000008</v>
      </c>
      <c r="Q46" s="38"/>
      <c r="R46" s="47">
        <f t="shared" si="5"/>
        <v>-123956791.91000018</v>
      </c>
      <c r="S46" s="38"/>
      <c r="T46" s="40">
        <f>R46/P46</f>
        <v>-0.5300782199080557</v>
      </c>
      <c r="U46" s="36"/>
    </row>
    <row r="47" spans="2:21" x14ac:dyDescent="0.3">
      <c r="B47" s="21"/>
      <c r="C47" s="33"/>
      <c r="D47" s="33"/>
      <c r="E47" s="33"/>
      <c r="F47" s="33"/>
      <c r="G47" s="33"/>
      <c r="H47" s="33"/>
      <c r="I47" s="51"/>
      <c r="J47" s="33"/>
      <c r="K47" s="33"/>
      <c r="L47" s="33"/>
      <c r="M47" s="33"/>
      <c r="N47" s="38"/>
      <c r="O47" s="33"/>
      <c r="P47" s="38"/>
      <c r="Q47" s="38"/>
      <c r="R47" s="38"/>
      <c r="S47" s="38"/>
      <c r="T47" s="42"/>
      <c r="U47" s="36"/>
    </row>
    <row r="48" spans="2:21" x14ac:dyDescent="0.3">
      <c r="B48" s="21"/>
      <c r="C48" s="33"/>
      <c r="D48" s="33"/>
      <c r="E48" s="33"/>
      <c r="F48" s="33"/>
      <c r="G48" s="33"/>
      <c r="H48" s="33"/>
      <c r="I48" s="34"/>
      <c r="J48" s="33"/>
      <c r="K48" s="33"/>
      <c r="L48" s="33"/>
      <c r="M48" s="33" t="s">
        <v>45</v>
      </c>
      <c r="N48" s="47">
        <v>-31415242.600000083</v>
      </c>
      <c r="O48" s="33"/>
      <c r="P48" s="47">
        <v>3962505.7800000999</v>
      </c>
      <c r="Q48" s="38"/>
      <c r="R48" s="38">
        <f t="shared" si="5"/>
        <v>-35377748.380000181</v>
      </c>
      <c r="S48" s="38"/>
      <c r="T48" s="40">
        <f t="shared" ref="T48:T49" si="7">R48/P48</f>
        <v>-8.9281253691948663</v>
      </c>
      <c r="U48" s="36"/>
    </row>
    <row r="49" spans="2:24" x14ac:dyDescent="0.3">
      <c r="B49" s="21"/>
      <c r="C49" s="33"/>
      <c r="D49" s="33"/>
      <c r="E49" s="33"/>
      <c r="F49" s="33"/>
      <c r="G49" s="33"/>
      <c r="H49" s="33"/>
      <c r="I49" s="34"/>
      <c r="J49" s="33"/>
      <c r="K49" s="33"/>
      <c r="L49" s="33"/>
      <c r="M49" s="33" t="s">
        <v>46</v>
      </c>
      <c r="N49" s="41">
        <v>141304678.00999999</v>
      </c>
      <c r="O49" s="33"/>
      <c r="P49" s="41">
        <v>229883720.53999999</v>
      </c>
      <c r="Q49" s="38"/>
      <c r="R49" s="47">
        <f t="shared" si="5"/>
        <v>-88579042.530000001</v>
      </c>
      <c r="S49" s="38"/>
      <c r="T49" s="40">
        <f t="shared" si="7"/>
        <v>-0.38532107589840037</v>
      </c>
      <c r="U49" s="36"/>
      <c r="W49" s="2"/>
    </row>
    <row r="50" spans="2:24" x14ac:dyDescent="0.3">
      <c r="B50" s="21"/>
      <c r="C50" s="33"/>
      <c r="D50" s="33"/>
      <c r="E50" s="33"/>
      <c r="F50" s="33"/>
      <c r="G50" s="38"/>
      <c r="H50" s="33"/>
      <c r="I50" s="34"/>
      <c r="J50" s="33"/>
      <c r="K50" s="33"/>
      <c r="L50" s="33"/>
      <c r="M50" s="33" t="s">
        <v>47</v>
      </c>
      <c r="N50" s="41">
        <v>0</v>
      </c>
      <c r="O50" s="33"/>
      <c r="P50" s="41">
        <v>0</v>
      </c>
      <c r="Q50" s="38"/>
      <c r="R50" s="38">
        <v>0</v>
      </c>
      <c r="S50" s="38"/>
      <c r="T50" s="40">
        <v>0</v>
      </c>
      <c r="U50" s="36"/>
      <c r="W50" s="2"/>
    </row>
    <row r="51" spans="2:24" x14ac:dyDescent="0.3">
      <c r="B51" s="21"/>
      <c r="C51" s="33"/>
      <c r="D51" s="33"/>
      <c r="E51" s="33"/>
      <c r="F51" s="33"/>
      <c r="G51" s="33"/>
      <c r="H51" s="33"/>
      <c r="I51" s="34"/>
      <c r="J51" s="33"/>
      <c r="K51" s="33"/>
      <c r="L51" s="33"/>
      <c r="M51" s="33" t="s">
        <v>48</v>
      </c>
      <c r="N51" s="41">
        <v>0</v>
      </c>
      <c r="O51" s="33"/>
      <c r="P51" s="41">
        <v>0</v>
      </c>
      <c r="Q51" s="38"/>
      <c r="R51" s="38">
        <v>0</v>
      </c>
      <c r="S51" s="38"/>
      <c r="T51" s="40">
        <v>0</v>
      </c>
      <c r="U51" s="36"/>
    </row>
    <row r="52" spans="2:24" x14ac:dyDescent="0.3">
      <c r="B52" s="21"/>
      <c r="C52" s="33"/>
      <c r="D52" s="33"/>
      <c r="E52" s="33"/>
      <c r="F52" s="33"/>
      <c r="G52" s="33"/>
      <c r="H52" s="33"/>
      <c r="I52" s="34"/>
      <c r="J52" s="33"/>
      <c r="K52" s="33"/>
      <c r="L52" s="33"/>
      <c r="M52" s="33" t="s">
        <v>49</v>
      </c>
      <c r="N52" s="41">
        <v>0</v>
      </c>
      <c r="O52" s="33"/>
      <c r="P52" s="41">
        <v>0</v>
      </c>
      <c r="Q52" s="38"/>
      <c r="R52" s="38">
        <v>0</v>
      </c>
      <c r="S52" s="38"/>
      <c r="T52" s="40">
        <v>0</v>
      </c>
      <c r="U52" s="36"/>
      <c r="W52" s="2"/>
    </row>
    <row r="53" spans="2:24" x14ac:dyDescent="0.3">
      <c r="B53" s="21"/>
      <c r="C53" s="33"/>
      <c r="D53" s="33"/>
      <c r="E53" s="33"/>
      <c r="F53" s="33"/>
      <c r="G53" s="33"/>
      <c r="H53" s="33"/>
      <c r="I53" s="34"/>
      <c r="J53" s="33"/>
      <c r="K53" s="33"/>
      <c r="L53" s="33"/>
      <c r="M53" s="33"/>
      <c r="N53" s="38"/>
      <c r="O53" s="33"/>
      <c r="P53" s="38"/>
      <c r="Q53" s="38"/>
      <c r="R53" s="38"/>
      <c r="S53" s="38"/>
      <c r="T53" s="42"/>
      <c r="U53" s="36"/>
    </row>
    <row r="54" spans="2:24" x14ac:dyDescent="0.3">
      <c r="B54" s="21"/>
      <c r="C54" s="33"/>
      <c r="D54" s="33"/>
      <c r="E54" s="33"/>
      <c r="F54" s="33"/>
      <c r="G54" s="33"/>
      <c r="H54" s="33"/>
      <c r="I54" s="34"/>
      <c r="J54" s="33"/>
      <c r="K54" s="33"/>
      <c r="L54" s="33"/>
      <c r="M54" s="33" t="s">
        <v>50</v>
      </c>
      <c r="N54" s="41">
        <v>0</v>
      </c>
      <c r="O54" s="33"/>
      <c r="P54" s="41">
        <v>0</v>
      </c>
      <c r="Q54" s="38"/>
      <c r="R54" s="38">
        <v>0</v>
      </c>
      <c r="S54" s="38"/>
      <c r="T54" s="40">
        <v>0</v>
      </c>
      <c r="U54" s="36"/>
    </row>
    <row r="55" spans="2:24" x14ac:dyDescent="0.3">
      <c r="B55" s="21"/>
      <c r="C55" s="33"/>
      <c r="D55" s="33"/>
      <c r="E55" s="33"/>
      <c r="F55" s="33"/>
      <c r="G55" s="38"/>
      <c r="H55" s="33"/>
      <c r="I55" s="34"/>
      <c r="J55" s="33"/>
      <c r="K55" s="33"/>
      <c r="L55" s="33"/>
      <c r="M55" s="33"/>
      <c r="N55" s="38"/>
      <c r="O55" s="33"/>
      <c r="P55" s="38"/>
      <c r="Q55" s="38"/>
      <c r="R55" s="38"/>
      <c r="S55" s="38"/>
      <c r="T55" s="42"/>
      <c r="U55" s="36"/>
    </row>
    <row r="56" spans="2:24" x14ac:dyDescent="0.3">
      <c r="B56" s="21"/>
      <c r="C56" s="33"/>
      <c r="D56" s="33"/>
      <c r="E56" s="33"/>
      <c r="F56" s="33"/>
      <c r="G56" s="33"/>
      <c r="H56" s="33"/>
      <c r="I56" s="34"/>
      <c r="J56" s="33"/>
      <c r="K56" s="33"/>
      <c r="L56" s="33"/>
      <c r="M56" s="33" t="s">
        <v>51</v>
      </c>
      <c r="N56" s="41">
        <v>0</v>
      </c>
      <c r="O56" s="33"/>
      <c r="P56" s="41">
        <v>0</v>
      </c>
      <c r="Q56" s="38"/>
      <c r="R56" s="38">
        <v>0</v>
      </c>
      <c r="S56" s="38"/>
      <c r="T56" s="40">
        <v>0</v>
      </c>
      <c r="U56" s="36"/>
      <c r="X56" s="2"/>
    </row>
    <row r="57" spans="2:24" x14ac:dyDescent="0.3">
      <c r="B57" s="21"/>
      <c r="C57" s="33"/>
      <c r="D57" s="33"/>
      <c r="E57" s="33"/>
      <c r="F57" s="33"/>
      <c r="G57" s="33"/>
      <c r="H57" s="33"/>
      <c r="I57" s="34"/>
      <c r="J57" s="33"/>
      <c r="K57" s="33"/>
      <c r="L57" s="33"/>
      <c r="M57" s="33" t="s">
        <v>52</v>
      </c>
      <c r="N57" s="41">
        <v>0</v>
      </c>
      <c r="O57" s="33"/>
      <c r="P57" s="41">
        <v>0</v>
      </c>
      <c r="Q57" s="38"/>
      <c r="R57" s="38">
        <v>0</v>
      </c>
      <c r="S57" s="38"/>
      <c r="T57" s="40">
        <v>0</v>
      </c>
      <c r="U57" s="36"/>
    </row>
    <row r="58" spans="2:24" x14ac:dyDescent="0.3">
      <c r="B58" s="21"/>
      <c r="C58" s="33"/>
      <c r="D58" s="33"/>
      <c r="E58" s="33"/>
      <c r="F58" s="33"/>
      <c r="G58" s="33"/>
      <c r="H58" s="33"/>
      <c r="I58" s="34"/>
      <c r="J58" s="33"/>
      <c r="K58" s="33"/>
      <c r="L58" s="33"/>
      <c r="M58" s="33"/>
      <c r="N58" s="38"/>
      <c r="O58" s="33"/>
      <c r="P58" s="38"/>
      <c r="Q58" s="38"/>
      <c r="R58" s="38"/>
      <c r="S58" s="38"/>
      <c r="T58" s="42"/>
      <c r="U58" s="36"/>
    </row>
    <row r="59" spans="2:24" x14ac:dyDescent="0.3">
      <c r="B59" s="21"/>
      <c r="C59" s="33"/>
      <c r="D59" s="33"/>
      <c r="E59" s="33"/>
      <c r="F59" s="33"/>
      <c r="G59" s="33"/>
      <c r="H59" s="33"/>
      <c r="I59" s="34"/>
      <c r="J59" s="33"/>
      <c r="K59" s="33"/>
      <c r="L59" s="33"/>
      <c r="M59" s="37" t="s">
        <v>53</v>
      </c>
      <c r="N59" s="43">
        <f>N46+N40</f>
        <v>601085442.90999985</v>
      </c>
      <c r="O59" s="37"/>
      <c r="P59" s="43">
        <f>P46+P40</f>
        <v>724616909.26000011</v>
      </c>
      <c r="Q59" s="43"/>
      <c r="R59" s="47">
        <f t="shared" ref="R59:R61" si="8">N59-P59</f>
        <v>-123531466.35000026</v>
      </c>
      <c r="S59" s="43"/>
      <c r="T59" s="45">
        <f t="shared" ref="T59:T61" si="9">R59/P59</f>
        <v>-0.17047831036147665</v>
      </c>
      <c r="U59" s="36"/>
    </row>
    <row r="60" spans="2:24" x14ac:dyDescent="0.3">
      <c r="B60" s="21"/>
      <c r="C60" s="33"/>
      <c r="D60" s="33"/>
      <c r="E60" s="33"/>
      <c r="F60" s="33"/>
      <c r="G60" s="33"/>
      <c r="H60" s="33"/>
      <c r="I60" s="34"/>
      <c r="J60" s="33"/>
      <c r="K60" s="33"/>
      <c r="L60" s="33"/>
      <c r="M60" s="33"/>
      <c r="N60" s="38"/>
      <c r="O60" s="33"/>
      <c r="P60" s="38"/>
      <c r="Q60" s="38"/>
      <c r="R60" s="38"/>
      <c r="S60" s="38"/>
      <c r="T60" s="42"/>
      <c r="U60" s="36"/>
    </row>
    <row r="61" spans="2:24" x14ac:dyDescent="0.3">
      <c r="B61" s="21"/>
      <c r="C61" s="33"/>
      <c r="D61" s="33"/>
      <c r="E61" s="33"/>
      <c r="F61" s="33"/>
      <c r="G61" s="33"/>
      <c r="H61" s="33"/>
      <c r="I61" s="34"/>
      <c r="J61" s="33"/>
      <c r="K61" s="33"/>
      <c r="L61" s="33"/>
      <c r="M61" s="37" t="s">
        <v>54</v>
      </c>
      <c r="N61" s="43">
        <f>N36+N59</f>
        <v>1267706201.1700001</v>
      </c>
      <c r="O61" s="33"/>
      <c r="P61" s="43">
        <f>P36+P59</f>
        <v>1410945928.3900001</v>
      </c>
      <c r="Q61" s="43"/>
      <c r="R61" s="43">
        <f t="shared" si="8"/>
        <v>-143239727.22000003</v>
      </c>
      <c r="S61" s="43"/>
      <c r="T61" s="45">
        <f t="shared" si="9"/>
        <v>-0.10152035194108947</v>
      </c>
      <c r="U61" s="36"/>
    </row>
    <row r="62" spans="2:24" ht="15" thickBot="1" x14ac:dyDescent="0.35">
      <c r="B62" s="22"/>
      <c r="C62" s="52"/>
      <c r="D62" s="52"/>
      <c r="E62" s="52"/>
      <c r="F62" s="52"/>
      <c r="G62" s="52"/>
      <c r="H62" s="52"/>
      <c r="I62" s="53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4"/>
      <c r="U62" s="55"/>
    </row>
    <row r="64" spans="2:24" x14ac:dyDescent="0.3">
      <c r="B64" s="58" t="s">
        <v>61</v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</row>
    <row r="65" spans="3:20" x14ac:dyDescent="0.3">
      <c r="N65" s="2"/>
      <c r="P65" s="2"/>
      <c r="Q65" s="2"/>
      <c r="R65" s="2"/>
      <c r="S65" s="2"/>
      <c r="T65" s="6"/>
    </row>
    <row r="66" spans="3:20" x14ac:dyDescent="0.3">
      <c r="N66" s="2"/>
      <c r="P66" s="2"/>
      <c r="Q66" s="2"/>
      <c r="R66" s="2"/>
      <c r="S66" s="2"/>
      <c r="T66" s="6"/>
    </row>
    <row r="67" spans="3:20" x14ac:dyDescent="0.3">
      <c r="N67" s="2"/>
      <c r="P67" s="2"/>
      <c r="Q67" s="2"/>
      <c r="R67" s="2"/>
      <c r="S67" s="2"/>
      <c r="T67" s="6"/>
    </row>
    <row r="68" spans="3:20" x14ac:dyDescent="0.3">
      <c r="M68" s="31"/>
      <c r="N68" s="31"/>
      <c r="O68" s="31"/>
      <c r="P68" s="32"/>
      <c r="Q68" s="2"/>
      <c r="R68" s="2"/>
      <c r="S68" s="2"/>
      <c r="T68" s="6"/>
    </row>
    <row r="69" spans="3:20" x14ac:dyDescent="0.3">
      <c r="C69" s="1"/>
      <c r="D69" s="1"/>
      <c r="E69" s="1"/>
      <c r="F69" s="1"/>
      <c r="G69" s="1"/>
      <c r="M69" s="31"/>
      <c r="N69" s="31"/>
      <c r="O69" s="1"/>
      <c r="P69" s="1"/>
      <c r="Q69" s="1"/>
      <c r="R69" s="1"/>
    </row>
    <row r="70" spans="3:20" x14ac:dyDescent="0.3">
      <c r="C70" s="57" t="s">
        <v>70</v>
      </c>
      <c r="D70" s="57"/>
      <c r="E70" s="57"/>
      <c r="F70" s="57"/>
      <c r="G70" s="57"/>
      <c r="O70" s="57" t="s">
        <v>72</v>
      </c>
      <c r="P70" s="57"/>
      <c r="Q70" s="57"/>
      <c r="R70" s="57"/>
      <c r="S70" s="57"/>
    </row>
    <row r="71" spans="3:20" x14ac:dyDescent="0.3">
      <c r="C71" s="58" t="s">
        <v>71</v>
      </c>
      <c r="D71" s="58"/>
      <c r="E71" s="58"/>
      <c r="F71" s="58"/>
      <c r="G71" s="58"/>
      <c r="O71" s="58" t="s">
        <v>73</v>
      </c>
      <c r="P71" s="58"/>
      <c r="Q71" s="58"/>
      <c r="R71" s="58"/>
    </row>
  </sheetData>
  <mergeCells count="11">
    <mergeCell ref="C8:D8"/>
    <mergeCell ref="D1:O1"/>
    <mergeCell ref="B2:U2"/>
    <mergeCell ref="B3:U3"/>
    <mergeCell ref="B4:U4"/>
    <mergeCell ref="D5:U5"/>
    <mergeCell ref="B64:U64"/>
    <mergeCell ref="C70:G70"/>
    <mergeCell ref="O70:S70"/>
    <mergeCell ref="C71:G71"/>
    <mergeCell ref="O71:R7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 de Situación Financiera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Alejandro Obregon Ortega</cp:lastModifiedBy>
  <cp:lastPrinted>2024-11-08T08:40:37Z</cp:lastPrinted>
  <dcterms:created xsi:type="dcterms:W3CDTF">2015-05-25T15:43:27Z</dcterms:created>
  <dcterms:modified xsi:type="dcterms:W3CDTF">2025-11-07T00:17:05Z</dcterms:modified>
</cp:coreProperties>
</file>