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2\"/>
    </mc:Choice>
  </mc:AlternateContent>
  <xr:revisionPtr revIDLastSave="0" documentId="13_ncr:40009_{5C8A33C6-79FD-419C-8D0E-940F0C1FF63F}" xr6:coauthVersionLast="36" xr6:coauthVersionMax="36" xr10:uidLastSave="{00000000-0000-0000-0000-000000000000}"/>
  <bookViews>
    <workbookView xWindow="32772" yWindow="32772" windowWidth="23040" windowHeight="9612"/>
  </bookViews>
  <sheets>
    <sheet name="SEPTIEMBRE" sheetId="3" r:id="rId1"/>
  </sheets>
  <calcPr calcId="191029"/>
</workbook>
</file>

<file path=xl/calcChain.xml><?xml version="1.0" encoding="utf-8"?>
<calcChain xmlns="http://schemas.openxmlformats.org/spreadsheetml/2006/main">
  <c r="J21" i="3" l="1"/>
  <c r="J41" i="3"/>
  <c r="F46" i="3"/>
  <c r="F45" i="3" s="1"/>
  <c r="H43" i="3"/>
  <c r="H42" i="3" s="1"/>
  <c r="I33" i="3"/>
  <c r="I15" i="3"/>
  <c r="I14" i="3" s="1"/>
  <c r="J49" i="3"/>
  <c r="J48" i="3"/>
  <c r="H46" i="3"/>
  <c r="H45" i="3"/>
  <c r="I46" i="3"/>
  <c r="I45" i="3" s="1"/>
  <c r="I43" i="3"/>
  <c r="I42" i="3" s="1"/>
  <c r="H24" i="3"/>
  <c r="I24" i="3"/>
  <c r="I23" i="3" l="1"/>
  <c r="I13" i="3"/>
  <c r="I12" i="3" s="1"/>
  <c r="J27" i="3"/>
  <c r="J36" i="3"/>
  <c r="J30" i="3"/>
  <c r="J31" i="3"/>
  <c r="J28" i="3"/>
  <c r="J38" i="3"/>
  <c r="J19" i="3"/>
  <c r="J22" i="3"/>
  <c r="J17" i="3"/>
  <c r="J35" i="3"/>
  <c r="F43" i="3"/>
  <c r="F42" i="3" s="1"/>
  <c r="J37" i="3"/>
  <c r="J32" i="3"/>
  <c r="H33" i="3"/>
  <c r="H23" i="3" s="1"/>
  <c r="H15" i="3"/>
  <c r="H14" i="3" s="1"/>
  <c r="J40" i="3" l="1"/>
  <c r="J44" i="3"/>
  <c r="J43" i="3" s="1"/>
  <c r="J42" i="3" s="1"/>
  <c r="G43" i="3"/>
  <c r="G42" i="3" s="1"/>
  <c r="J39" i="3"/>
  <c r="J26" i="3"/>
  <c r="G15" i="3"/>
  <c r="G14" i="3" s="1"/>
  <c r="J16" i="3"/>
  <c r="J25" i="3"/>
  <c r="F33" i="3"/>
  <c r="J18" i="3"/>
  <c r="H13" i="3"/>
  <c r="H12" i="3" s="1"/>
  <c r="F15" i="3"/>
  <c r="F14" i="3" s="1"/>
  <c r="J20" i="3"/>
  <c r="F24" i="3"/>
  <c r="F23" i="3" s="1"/>
  <c r="J29" i="3"/>
  <c r="J47" i="3"/>
  <c r="J46" i="3" s="1"/>
  <c r="J45" i="3" s="1"/>
  <c r="G46" i="3"/>
  <c r="G45" i="3" s="1"/>
  <c r="J15" i="3" l="1"/>
  <c r="J14" i="3" s="1"/>
  <c r="F13" i="3"/>
  <c r="F12" i="3" s="1"/>
  <c r="J24" i="3"/>
  <c r="G24" i="3"/>
  <c r="G33" i="3"/>
  <c r="J34" i="3"/>
  <c r="J33" i="3" s="1"/>
  <c r="G23" i="3" l="1"/>
  <c r="G13" i="3" s="1"/>
  <c r="G12" i="3" s="1"/>
  <c r="J23" i="3"/>
  <c r="J13" i="3"/>
  <c r="J12" i="3" s="1"/>
</calcChain>
</file>

<file path=xl/sharedStrings.xml><?xml version="1.0" encoding="utf-8"?>
<sst xmlns="http://schemas.openxmlformats.org/spreadsheetml/2006/main" count="83" uniqueCount="81">
  <si>
    <r>
      <rPr>
        <sz val="8"/>
        <color indexed="8"/>
        <rFont val="Soberana Sans"/>
      </rPr>
      <t>9ZU - CENTRO DE INGENIERÍA Y DESARROLLO INDUSTRIAL</t>
    </r>
  </si>
  <si>
    <r>
      <rPr>
        <sz val="8"/>
        <color indexed="8"/>
        <rFont val="Soberana Sans"/>
      </rPr>
      <t>ESTADO ANALÍTICO DEL EJERCICIO DEL PRESUPUESTO DE EGRESOS EN CLASIFICACIÓN ECONÓMICA Y POR OBJETO DEL GASTO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</si>
  <si>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8"/>
        <rFont val="Soberana Sans"/>
      </rPr>
      <t>(CIFRAS EN PESOS)</t>
    </r>
  </si>
  <si>
    <r>
      <rPr>
        <sz val="8"/>
        <color indexed="9"/>
        <rFont val="Soberana Sans"/>
      </rPr>
      <t>CLASIFICACIÓN ECONÓMICA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</si>
  <si>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</si>
  <si>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</si>
  <si>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</si>
  <si>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</si>
  <si>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ECONOMÍAS</t>
    </r>
  </si>
  <si>
    <t>OBJETO DEL GASTO</t>
  </si>
  <si>
    <t>DENOMINACIÓN</t>
  </si>
  <si>
    <r>
      <rPr>
        <b/>
        <sz val="7"/>
        <color indexed="8"/>
        <rFont val="Soberana Sans"/>
      </rPr>
      <t>TOTAL</t>
    </r>
  </si>
  <si>
    <r>
      <rPr>
        <b/>
        <sz val="7"/>
        <color indexed="8"/>
        <rFont val="Soberana Sans"/>
      </rPr>
      <t>Gasto Corriente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</si>
  <si>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</si>
  <si>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1000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</si>
  <si>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</si>
  <si>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1100</t>
    </r>
  </si>
  <si>
    <r>
      <rPr>
        <sz val="7"/>
        <color indexed="8"/>
        <rFont val="Soberana Sans"/>
      </rPr>
      <t>Remuneraciones al personal de carácter permanente</t>
    </r>
  </si>
  <si>
    <r>
      <rPr>
        <sz val="7"/>
        <color indexed="8"/>
        <rFont val="Soberana Sans"/>
      </rPr>
      <t>1200</t>
    </r>
  </si>
  <si>
    <r>
      <rPr>
        <sz val="7"/>
        <color indexed="8"/>
        <rFont val="Soberana Sans"/>
      </rPr>
      <t>Remuneraciones al personal de carácter transitorio</t>
    </r>
  </si>
  <si>
    <r>
      <rPr>
        <sz val="7"/>
        <color indexed="8"/>
        <rFont val="Soberana Sans"/>
      </rPr>
      <t>1300</t>
    </r>
  </si>
  <si>
    <r>
      <rPr>
        <sz val="7"/>
        <color indexed="8"/>
        <rFont val="Soberana Sans"/>
      </rPr>
      <t>Remuneraciones adicionales y especiales</t>
    </r>
  </si>
  <si>
    <r>
      <rPr>
        <sz val="7"/>
        <color indexed="8"/>
        <rFont val="Soberana Sans"/>
      </rPr>
      <t>1400</t>
    </r>
  </si>
  <si>
    <r>
      <rPr>
        <sz val="7"/>
        <color indexed="8"/>
        <rFont val="Soberana Sans"/>
      </rPr>
      <t>Seguridad social</t>
    </r>
  </si>
  <si>
    <r>
      <rPr>
        <sz val="7"/>
        <color indexed="8"/>
        <rFont val="Soberana Sans"/>
      </rPr>
      <t>1500</t>
    </r>
  </si>
  <si>
    <r>
      <rPr>
        <sz val="7"/>
        <color indexed="8"/>
        <rFont val="Soberana Sans"/>
      </rPr>
      <t>Otras prestaciones sociales y económicas</t>
    </r>
  </si>
  <si>
    <r>
      <rPr>
        <sz val="7"/>
        <color indexed="8"/>
        <rFont val="Soberana Sans"/>
      </rPr>
      <t>1600</t>
    </r>
  </si>
  <si>
    <r>
      <rPr>
        <sz val="7"/>
        <color indexed="8"/>
        <rFont val="Soberana Sans"/>
      </rPr>
      <t>Previsiones</t>
    </r>
  </si>
  <si>
    <r>
      <rPr>
        <sz val="7"/>
        <color indexed="8"/>
        <rFont val="Soberana Sans"/>
      </rPr>
      <t>1700</t>
    </r>
  </si>
  <si>
    <r>
      <rPr>
        <sz val="7"/>
        <color indexed="8"/>
        <rFont val="Soberana Sans"/>
      </rPr>
      <t>Pago de estímulos a servidores públicos</t>
    </r>
  </si>
  <si>
    <r>
      <rPr>
        <sz val="7"/>
        <color indexed="8"/>
        <rFont val="Soberana Sans"/>
      </rPr>
      <t>Gasto De Operación</t>
    </r>
  </si>
  <si>
    <r>
      <rPr>
        <sz val="7"/>
        <color indexed="8"/>
        <rFont val="Soberana Sans"/>
      </rPr>
      <t>2000</t>
    </r>
  </si>
  <si>
    <r>
      <rPr>
        <sz val="7"/>
        <color indexed="8"/>
        <rFont val="Soberana Sans"/>
      </rPr>
      <t>Materiales y suministros</t>
    </r>
  </si>
  <si>
    <r>
      <rPr>
        <sz val="7"/>
        <color indexed="8"/>
        <rFont val="Soberana Sans"/>
      </rPr>
      <t>2100</t>
    </r>
  </si>
  <si>
    <r>
      <rPr>
        <sz val="7"/>
        <color indexed="8"/>
        <rFont val="Soberana Sans"/>
      </rPr>
      <t>Materiales de administración, emisión de documentos y artículos oficiales</t>
    </r>
  </si>
  <si>
    <r>
      <rPr>
        <sz val="7"/>
        <color indexed="8"/>
        <rFont val="Soberana Sans"/>
      </rPr>
      <t>2200</t>
    </r>
  </si>
  <si>
    <r>
      <rPr>
        <sz val="7"/>
        <color indexed="8"/>
        <rFont val="Soberana Sans"/>
      </rPr>
      <t>Alimentos y utensilios</t>
    </r>
  </si>
  <si>
    <r>
      <rPr>
        <sz val="7"/>
        <color indexed="8"/>
        <rFont val="Soberana Sans"/>
      </rPr>
      <t>2300</t>
    </r>
  </si>
  <si>
    <r>
      <rPr>
        <sz val="7"/>
        <color indexed="8"/>
        <rFont val="Soberana Sans"/>
      </rPr>
      <t>Materias primas y materiales de producción y comercialización</t>
    </r>
  </si>
  <si>
    <r>
      <rPr>
        <sz val="7"/>
        <color indexed="8"/>
        <rFont val="Soberana Sans"/>
      </rPr>
      <t>2400</t>
    </r>
  </si>
  <si>
    <r>
      <rPr>
        <sz val="7"/>
        <color indexed="8"/>
        <rFont val="Soberana Sans"/>
      </rPr>
      <t>Materiales y artículos de construcción y de reparación</t>
    </r>
  </si>
  <si>
    <r>
      <rPr>
        <sz val="7"/>
        <color indexed="8"/>
        <rFont val="Soberana Sans"/>
      </rPr>
      <t>2500</t>
    </r>
  </si>
  <si>
    <r>
      <rPr>
        <sz val="7"/>
        <color indexed="8"/>
        <rFont val="Soberana Sans"/>
      </rPr>
      <t>Productos químicos, farmacéuticos y de laboratorio</t>
    </r>
  </si>
  <si>
    <r>
      <rPr>
        <sz val="7"/>
        <color indexed="8"/>
        <rFont val="Soberana Sans"/>
      </rPr>
      <t>2600</t>
    </r>
  </si>
  <si>
    <r>
      <rPr>
        <sz val="7"/>
        <color indexed="8"/>
        <rFont val="Soberana Sans"/>
      </rPr>
      <t>Combustibles, lubricantes y aditivos</t>
    </r>
  </si>
  <si>
    <r>
      <rPr>
        <sz val="7"/>
        <color indexed="8"/>
        <rFont val="Soberana Sans"/>
      </rPr>
      <t>2700</t>
    </r>
  </si>
  <si>
    <r>
      <rPr>
        <sz val="7"/>
        <color indexed="8"/>
        <rFont val="Soberana Sans"/>
      </rPr>
      <t>Vestuario, blancos, prendas de protección y artículos deportivos</t>
    </r>
  </si>
  <si>
    <r>
      <rPr>
        <sz val="7"/>
        <color indexed="8"/>
        <rFont val="Soberana Sans"/>
      </rPr>
      <t>2900</t>
    </r>
  </si>
  <si>
    <r>
      <rPr>
        <sz val="7"/>
        <color indexed="8"/>
        <rFont val="Soberana Sans"/>
      </rPr>
      <t>Herramientas, refacciones y accesorios menores</t>
    </r>
  </si>
  <si>
    <r>
      <rPr>
        <sz val="7"/>
        <color indexed="8"/>
        <rFont val="Soberana Sans"/>
      </rPr>
      <t>3000</t>
    </r>
  </si>
  <si>
    <r>
      <rPr>
        <sz val="7"/>
        <color indexed="8"/>
        <rFont val="Soberana Sans"/>
      </rPr>
      <t>Servicios generales</t>
    </r>
  </si>
  <si>
    <r>
      <rPr>
        <sz val="7"/>
        <color indexed="8"/>
        <rFont val="Soberana Sans"/>
      </rPr>
      <t>3100</t>
    </r>
  </si>
  <si>
    <r>
      <rPr>
        <sz val="7"/>
        <color indexed="8"/>
        <rFont val="Soberana Sans"/>
      </rPr>
      <t>Servicios básicos</t>
    </r>
  </si>
  <si>
    <r>
      <rPr>
        <sz val="7"/>
        <color indexed="8"/>
        <rFont val="Soberana Sans"/>
      </rPr>
      <t>3200</t>
    </r>
  </si>
  <si>
    <r>
      <rPr>
        <sz val="7"/>
        <color indexed="8"/>
        <rFont val="Soberana Sans"/>
      </rPr>
      <t>Servicios de arrendamiento</t>
    </r>
  </si>
  <si>
    <r>
      <rPr>
        <sz val="7"/>
        <color indexed="8"/>
        <rFont val="Soberana Sans"/>
      </rPr>
      <t>3300</t>
    </r>
  </si>
  <si>
    <r>
      <rPr>
        <sz val="7"/>
        <color indexed="8"/>
        <rFont val="Soberana Sans"/>
      </rPr>
      <t>Servicios profesionales, científicos, técnicos y otros servicios</t>
    </r>
  </si>
  <si>
    <r>
      <rPr>
        <sz val="7"/>
        <color indexed="8"/>
        <rFont val="Soberana Sans"/>
      </rPr>
      <t>3400</t>
    </r>
  </si>
  <si>
    <r>
      <rPr>
        <sz val="7"/>
        <color indexed="8"/>
        <rFont val="Soberana Sans"/>
      </rPr>
      <t>Servicios financieros, bancarios y comerciales</t>
    </r>
  </si>
  <si>
    <r>
      <rPr>
        <sz val="7"/>
        <color indexed="8"/>
        <rFont val="Soberana Sans"/>
      </rPr>
      <t>3500</t>
    </r>
  </si>
  <si>
    <r>
      <rPr>
        <sz val="7"/>
        <color indexed="8"/>
        <rFont val="Soberana Sans"/>
      </rPr>
      <t>Servicios de instalación, reparación, mantenimiento y conservación</t>
    </r>
  </si>
  <si>
    <r>
      <rPr>
        <sz val="7"/>
        <color indexed="8"/>
        <rFont val="Soberana Sans"/>
      </rPr>
      <t>3700</t>
    </r>
  </si>
  <si>
    <r>
      <rPr>
        <sz val="7"/>
        <color indexed="8"/>
        <rFont val="Soberana Sans"/>
      </rPr>
      <t>Servicios de traslado y viáticos</t>
    </r>
  </si>
  <si>
    <r>
      <rPr>
        <sz val="7"/>
        <color indexed="8"/>
        <rFont val="Soberana Sans"/>
      </rPr>
      <t>3800</t>
    </r>
  </si>
  <si>
    <r>
      <rPr>
        <sz val="7"/>
        <color indexed="8"/>
        <rFont val="Soberana Sans"/>
      </rPr>
      <t>Servicios oficiales</t>
    </r>
  </si>
  <si>
    <r>
      <rPr>
        <sz val="7"/>
        <color indexed="8"/>
        <rFont val="Soberana Sans"/>
      </rPr>
      <t>3900</t>
    </r>
  </si>
  <si>
    <r>
      <rPr>
        <sz val="7"/>
        <color indexed="8"/>
        <rFont val="Soberana Sans"/>
      </rPr>
      <t>Otros servicios generales</t>
    </r>
  </si>
  <si>
    <r>
      <rPr>
        <sz val="7"/>
        <color indexed="8"/>
        <rFont val="Soberana Sans"/>
      </rPr>
      <t>Subsidios</t>
    </r>
  </si>
  <si>
    <r>
      <rPr>
        <sz val="7"/>
        <color indexed="8"/>
        <rFont val="Soberana Sans"/>
      </rPr>
      <t>4000</t>
    </r>
  </si>
  <si>
    <r>
      <rPr>
        <sz val="7"/>
        <color indexed="8"/>
        <rFont val="Soberana Sans"/>
      </rPr>
      <t>Transferencias, asignaciones, subsidios y otras ayudas</t>
    </r>
  </si>
  <si>
    <r>
      <rPr>
        <sz val="7"/>
        <color indexed="8"/>
        <rFont val="Soberana Sans"/>
      </rPr>
      <t>4300</t>
    </r>
  </si>
  <si>
    <r>
      <rPr>
        <sz val="7"/>
        <color indexed="8"/>
        <rFont val="Soberana Sans"/>
      </rPr>
      <t>Subsidios y subvenciones</t>
    </r>
  </si>
  <si>
    <r>
      <rPr>
        <sz val="7"/>
        <color indexed="8"/>
        <rFont val="Soberana Sans"/>
      </rPr>
      <t>Otros De Corriente</t>
    </r>
  </si>
  <si>
    <r>
      <rPr>
        <sz val="7"/>
        <color indexed="8"/>
        <rFont val="Soberana Sans"/>
      </rPr>
      <t>4400</t>
    </r>
  </si>
  <si>
    <r>
      <rPr>
        <sz val="7"/>
        <color indexed="8"/>
        <rFont val="Soberana Sans"/>
      </rPr>
      <t>Ayudas sociales</t>
    </r>
  </si>
  <si>
    <r>
      <rPr>
        <b/>
        <sz val="7"/>
        <color indexed="8"/>
        <rFont val="Soberana Sans"/>
      </rPr>
      <t>Pensiones Y Jubilaciones</t>
    </r>
  </si>
  <si>
    <r>
      <rPr>
        <b/>
        <sz val="7"/>
        <color indexed="8"/>
        <rFont val="Soberana Sans"/>
      </rPr>
      <t>Gasto De Inversión</t>
    </r>
  </si>
  <si>
    <t xml:space="preserve">1/ Las sumas parciales y total pueden no coincidir debido al redondeo.
Fuente: Presupuesto Aprobado y Modificado, sistemas globalizadores de la Secretaría de Hacienda y Crédito Público. Presupuesto Devengado y Pagado, el ente público.
</t>
  </si>
  <si>
    <t>CUENTA PÚBLICA 2025</t>
  </si>
  <si>
    <t>38 - HUMANIDADES, CIENCIAS, TECNOLOGÍAS E INNOVACION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</si>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</sst>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\ "/>
  </numFmts>
  <fonts count="9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sz val="7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  <font>
      <b/>
      <sz val="7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1" fillId="3" borderId="2" xfId="0" applyFont="1" applyFill="1" applyBorder="1" applyAlignment="1" applyProtection="1">
      <alignment horizontal="left" vertical="top" wrapText="1"/>
    </xf>
    <xf numFmtId="0" fontId="1" fillId="3" borderId="3" xfId="0" applyFont="1" applyFill="1" applyBorder="1" applyAlignment="1" applyProtection="1">
      <alignment horizontal="left" vertical="top" wrapText="1"/>
    </xf>
    <xf numFmtId="0" fontId="5" fillId="3" borderId="3" xfId="0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 applyProtection="1">
      <alignment horizontal="right" vertical="center" wrapText="1"/>
    </xf>
    <xf numFmtId="3" fontId="7" fillId="2" borderId="4" xfId="0" applyNumberFormat="1" applyFont="1" applyFill="1" applyBorder="1" applyAlignment="1" applyProtection="1">
      <alignment horizontal="right" vertical="center" wrapText="1"/>
    </xf>
    <xf numFmtId="3" fontId="7" fillId="2" borderId="5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172" fontId="8" fillId="2" borderId="4" xfId="0" applyNumberFormat="1" applyFont="1" applyFill="1" applyBorder="1" applyAlignment="1" applyProtection="1">
      <alignment horizontal="right" vertical="center" wrapText="1"/>
    </xf>
    <xf numFmtId="172" fontId="8" fillId="2" borderId="5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7802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/>
  </sheetViews>
  <sheetFormatPr defaultRowHeight="13.2"/>
  <cols>
    <col min="1" max="1" width="4.21875" customWidth="1"/>
    <col min="2" max="2" width="1.6640625" customWidth="1"/>
    <col min="3" max="4" width="4.21875" customWidth="1"/>
    <col min="5" max="5" width="51.5546875" customWidth="1"/>
    <col min="6" max="10" width="16" customWidth="1"/>
    <col min="11" max="11" width="4.21875" customWidth="1"/>
  </cols>
  <sheetData>
    <row r="1" spans="1:11" ht="34.95000000000000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" customHeight="1">
      <c r="A2" s="1"/>
      <c r="B2" s="25" t="s">
        <v>78</v>
      </c>
      <c r="C2" s="25"/>
      <c r="D2" s="25"/>
      <c r="E2" s="25"/>
      <c r="F2" s="25"/>
      <c r="G2" s="25"/>
      <c r="H2" s="25"/>
      <c r="I2" s="25"/>
      <c r="J2" s="25"/>
      <c r="K2" s="1"/>
    </row>
    <row r="3" spans="1:11" ht="12" customHeight="1">
      <c r="A3" s="1"/>
      <c r="B3" s="25" t="s">
        <v>79</v>
      </c>
      <c r="C3" s="25"/>
      <c r="D3" s="25"/>
      <c r="E3" s="25"/>
      <c r="F3" s="25"/>
      <c r="G3" s="25"/>
      <c r="H3" s="25"/>
      <c r="I3" s="25"/>
      <c r="J3" s="25"/>
      <c r="K3" s="1"/>
    </row>
    <row r="4" spans="1:11" ht="12" customHeight="1">
      <c r="A4" s="1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1"/>
    </row>
    <row r="5" spans="1:11" ht="12" customHeight="1">
      <c r="A5" s="1"/>
      <c r="B5" s="25" t="s">
        <v>1</v>
      </c>
      <c r="C5" s="25"/>
      <c r="D5" s="25"/>
      <c r="E5" s="25"/>
      <c r="F5" s="25"/>
      <c r="G5" s="25"/>
      <c r="H5" s="25"/>
      <c r="I5" s="25"/>
      <c r="J5" s="25"/>
      <c r="K5" s="1"/>
    </row>
    <row r="6" spans="1:11" ht="12" customHeight="1">
      <c r="A6" s="1"/>
      <c r="B6" s="25" t="s">
        <v>80</v>
      </c>
      <c r="C6" s="25"/>
      <c r="D6" s="25"/>
      <c r="E6" s="25"/>
      <c r="F6" s="25"/>
      <c r="G6" s="25"/>
      <c r="H6" s="25"/>
      <c r="I6" s="25"/>
      <c r="J6" s="25"/>
      <c r="K6" s="1"/>
    </row>
    <row r="7" spans="1:11" ht="12" customHeight="1">
      <c r="A7" s="1"/>
      <c r="B7" s="25" t="s">
        <v>2</v>
      </c>
      <c r="C7" s="25"/>
      <c r="D7" s="25"/>
      <c r="E7" s="25"/>
      <c r="F7" s="25"/>
      <c r="G7" s="25"/>
      <c r="H7" s="25"/>
      <c r="I7" s="25"/>
      <c r="J7" s="25"/>
      <c r="K7" s="1"/>
    </row>
    <row r="8" spans="1:11" ht="1.0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9.95" customHeight="1">
      <c r="A9" s="1"/>
      <c r="B9" s="21" t="s">
        <v>3</v>
      </c>
      <c r="C9" s="21"/>
      <c r="D9" s="21"/>
      <c r="E9" s="21"/>
      <c r="F9" s="22" t="s">
        <v>4</v>
      </c>
      <c r="G9" s="23" t="s">
        <v>5</v>
      </c>
      <c r="H9" s="23" t="s">
        <v>6</v>
      </c>
      <c r="I9" s="23" t="s">
        <v>7</v>
      </c>
      <c r="J9" s="23" t="s">
        <v>8</v>
      </c>
      <c r="K9" s="1"/>
    </row>
    <row r="10" spans="1:11" ht="15" customHeight="1">
      <c r="A10" s="1"/>
      <c r="B10" s="2"/>
      <c r="C10" s="3"/>
      <c r="D10" s="24" t="s">
        <v>9</v>
      </c>
      <c r="E10" s="24"/>
      <c r="F10" s="22"/>
      <c r="G10" s="23"/>
      <c r="H10" s="23"/>
      <c r="I10" s="23"/>
      <c r="J10" s="23"/>
      <c r="K10" s="1"/>
    </row>
    <row r="11" spans="1:11" ht="15" customHeight="1">
      <c r="A11" s="1"/>
      <c r="B11" s="4"/>
      <c r="C11" s="5"/>
      <c r="D11" s="5"/>
      <c r="E11" s="6" t="s">
        <v>10</v>
      </c>
      <c r="F11" s="22"/>
      <c r="G11" s="23"/>
      <c r="H11" s="23"/>
      <c r="I11" s="23"/>
      <c r="J11" s="23"/>
      <c r="K11" s="1"/>
    </row>
    <row r="12" spans="1:11" ht="22.05" customHeight="1">
      <c r="A12" s="1"/>
      <c r="B12" s="16" t="s">
        <v>11</v>
      </c>
      <c r="C12" s="16"/>
      <c r="D12" s="16"/>
      <c r="E12" s="16"/>
      <c r="F12" s="7">
        <f>F13+F48+F49</f>
        <v>402010869</v>
      </c>
      <c r="G12" s="7">
        <f>G13+G48+G49</f>
        <v>402010869</v>
      </c>
      <c r="H12" s="7">
        <f>H13+H48+H49</f>
        <v>277444808.52999997</v>
      </c>
      <c r="I12" s="7">
        <f>I13+I48+I49</f>
        <v>277444808.52999997</v>
      </c>
      <c r="J12" s="7">
        <f>J13+J48+J49</f>
        <v>124566060.47</v>
      </c>
      <c r="K12" s="1"/>
    </row>
    <row r="13" spans="1:11" ht="22.05" customHeight="1">
      <c r="A13" s="1"/>
      <c r="B13" s="16" t="s">
        <v>12</v>
      </c>
      <c r="C13" s="16"/>
      <c r="D13" s="16"/>
      <c r="E13" s="16"/>
      <c r="F13" s="7">
        <f>F14+F23+F42+F45</f>
        <v>402010869</v>
      </c>
      <c r="G13" s="7">
        <f>G14+G23+G42+G45</f>
        <v>402010869</v>
      </c>
      <c r="H13" s="7">
        <f>H14+H23+H42+H45</f>
        <v>277444808.52999997</v>
      </c>
      <c r="I13" s="7">
        <f>I14+I23+I42+I45</f>
        <v>277444808.52999997</v>
      </c>
      <c r="J13" s="7">
        <f>J14+J23+J42+J45</f>
        <v>124566060.47</v>
      </c>
      <c r="K13" s="1"/>
    </row>
    <row r="14" spans="1:11" ht="16.95" customHeight="1">
      <c r="A14" s="1"/>
      <c r="B14" s="20" t="s">
        <v>13</v>
      </c>
      <c r="C14" s="20"/>
      <c r="D14" s="20"/>
      <c r="E14" s="20"/>
      <c r="F14" s="8">
        <f>F15</f>
        <v>207152341</v>
      </c>
      <c r="G14" s="8">
        <f>G15</f>
        <v>218308507</v>
      </c>
      <c r="H14" s="8">
        <f>H15</f>
        <v>192506814.69999999</v>
      </c>
      <c r="I14" s="8">
        <f>I15</f>
        <v>192506814.69999999</v>
      </c>
      <c r="J14" s="8">
        <f>J15</f>
        <v>25801692.300000004</v>
      </c>
      <c r="K14" s="1"/>
    </row>
    <row r="15" spans="1:11" ht="16.95" customHeight="1">
      <c r="A15" s="1"/>
      <c r="B15" s="10"/>
      <c r="C15" s="11" t="s">
        <v>14</v>
      </c>
      <c r="D15" s="19" t="s">
        <v>15</v>
      </c>
      <c r="E15" s="19"/>
      <c r="F15" s="8">
        <f>SUM(F16:F22)</f>
        <v>207152341</v>
      </c>
      <c r="G15" s="8">
        <f>SUM(G16:G22)</f>
        <v>218308507</v>
      </c>
      <c r="H15" s="8">
        <f>SUM(H16:H22)</f>
        <v>192506814.69999999</v>
      </c>
      <c r="I15" s="8">
        <f>SUM(I16:I22)</f>
        <v>192506814.69999999</v>
      </c>
      <c r="J15" s="8">
        <f>SUM(J16:J22)</f>
        <v>25801692.300000004</v>
      </c>
      <c r="K15" s="1"/>
    </row>
    <row r="16" spans="1:11" ht="16.95" customHeight="1">
      <c r="A16" s="1"/>
      <c r="B16" s="10"/>
      <c r="C16" s="1"/>
      <c r="D16" s="11" t="s">
        <v>16</v>
      </c>
      <c r="E16" s="12" t="s">
        <v>17</v>
      </c>
      <c r="F16" s="8">
        <v>68784507</v>
      </c>
      <c r="G16" s="9">
        <v>68784507</v>
      </c>
      <c r="H16" s="9">
        <v>79968621.780000001</v>
      </c>
      <c r="I16" s="8">
        <v>79968621.780000001</v>
      </c>
      <c r="J16" s="9">
        <f>G16-H16</f>
        <v>-11184114.780000001</v>
      </c>
      <c r="K16" s="1"/>
    </row>
    <row r="17" spans="1:11" ht="16.95" customHeight="1">
      <c r="A17" s="1"/>
      <c r="B17" s="10"/>
      <c r="C17" s="1"/>
      <c r="D17" s="11" t="s">
        <v>18</v>
      </c>
      <c r="E17" s="12" t="s">
        <v>19</v>
      </c>
      <c r="F17" s="8">
        <v>63604152</v>
      </c>
      <c r="G17" s="9">
        <v>74760318</v>
      </c>
      <c r="H17" s="9">
        <v>39144116.719999999</v>
      </c>
      <c r="I17" s="8">
        <v>39144116.719999999</v>
      </c>
      <c r="J17" s="9">
        <f t="shared" ref="J17:J22" si="0">G17-H17</f>
        <v>35616201.280000001</v>
      </c>
      <c r="K17" s="1"/>
    </row>
    <row r="18" spans="1:11" ht="16.95" customHeight="1">
      <c r="A18" s="1"/>
      <c r="B18" s="10"/>
      <c r="C18" s="1"/>
      <c r="D18" s="11" t="s">
        <v>20</v>
      </c>
      <c r="E18" s="12" t="s">
        <v>21</v>
      </c>
      <c r="F18" s="8">
        <v>26144831</v>
      </c>
      <c r="G18" s="9">
        <v>26144831</v>
      </c>
      <c r="H18" s="9">
        <v>28580862.899999999</v>
      </c>
      <c r="I18" s="8">
        <v>28580862.899999999</v>
      </c>
      <c r="J18" s="9">
        <f t="shared" si="0"/>
        <v>-2436031.8999999985</v>
      </c>
      <c r="K18" s="1"/>
    </row>
    <row r="19" spans="1:11" ht="16.95" customHeight="1">
      <c r="A19" s="1"/>
      <c r="B19" s="10"/>
      <c r="C19" s="1"/>
      <c r="D19" s="11" t="s">
        <v>22</v>
      </c>
      <c r="E19" s="12" t="s">
        <v>23</v>
      </c>
      <c r="F19" s="8">
        <v>22292829</v>
      </c>
      <c r="G19" s="9">
        <v>22292829</v>
      </c>
      <c r="H19" s="9">
        <v>19041342.919999998</v>
      </c>
      <c r="I19" s="8">
        <v>19041342.919999998</v>
      </c>
      <c r="J19" s="9">
        <f t="shared" si="0"/>
        <v>3251486.0800000019</v>
      </c>
      <c r="K19" s="1"/>
    </row>
    <row r="20" spans="1:11" ht="16.95" customHeight="1">
      <c r="A20" s="1"/>
      <c r="B20" s="10"/>
      <c r="C20" s="1"/>
      <c r="D20" s="11" t="s">
        <v>24</v>
      </c>
      <c r="E20" s="12" t="s">
        <v>25</v>
      </c>
      <c r="F20" s="8">
        <v>12573494</v>
      </c>
      <c r="G20" s="9">
        <v>12573494</v>
      </c>
      <c r="H20" s="9">
        <v>13844403.719999999</v>
      </c>
      <c r="I20" s="8">
        <v>13844403.719999999</v>
      </c>
      <c r="J20" s="9">
        <f t="shared" si="0"/>
        <v>-1270909.7199999988</v>
      </c>
      <c r="K20" s="1"/>
    </row>
    <row r="21" spans="1:11" ht="16.95" customHeight="1">
      <c r="A21" s="1"/>
      <c r="B21" s="10"/>
      <c r="C21" s="1"/>
      <c r="D21" s="11" t="s">
        <v>26</v>
      </c>
      <c r="E21" s="12" t="s">
        <v>27</v>
      </c>
      <c r="F21" s="8">
        <v>0</v>
      </c>
      <c r="G21" s="9">
        <v>0</v>
      </c>
      <c r="H21" s="9">
        <v>0</v>
      </c>
      <c r="I21" s="8">
        <v>0</v>
      </c>
      <c r="J21" s="9">
        <f t="shared" si="0"/>
        <v>0</v>
      </c>
      <c r="K21" s="1"/>
    </row>
    <row r="22" spans="1:11" ht="16.95" customHeight="1">
      <c r="A22" s="1"/>
      <c r="B22" s="10"/>
      <c r="C22" s="1"/>
      <c r="D22" s="11" t="s">
        <v>28</v>
      </c>
      <c r="E22" s="12" t="s">
        <v>29</v>
      </c>
      <c r="F22" s="8">
        <v>13752528</v>
      </c>
      <c r="G22" s="9">
        <v>13752528</v>
      </c>
      <c r="H22" s="9">
        <v>11927466.66</v>
      </c>
      <c r="I22" s="8">
        <v>11927466.66</v>
      </c>
      <c r="J22" s="9">
        <f t="shared" si="0"/>
        <v>1825061.3399999999</v>
      </c>
      <c r="K22" s="1"/>
    </row>
    <row r="23" spans="1:11" ht="16.95" customHeight="1">
      <c r="A23" s="1"/>
      <c r="B23" s="20" t="s">
        <v>30</v>
      </c>
      <c r="C23" s="20"/>
      <c r="D23" s="20"/>
      <c r="E23" s="20"/>
      <c r="F23" s="8">
        <f>F24+F33</f>
        <v>191826139</v>
      </c>
      <c r="G23" s="8">
        <f>G24+G33</f>
        <v>180669973</v>
      </c>
      <c r="H23" s="8">
        <f>H24+H33</f>
        <v>83907883.859999985</v>
      </c>
      <c r="I23" s="8">
        <f>I24+I33</f>
        <v>83907883.859999985</v>
      </c>
      <c r="J23" s="8">
        <f>J24+J33</f>
        <v>96762089.139999986</v>
      </c>
      <c r="K23" s="1"/>
    </row>
    <row r="24" spans="1:11" ht="16.95" customHeight="1">
      <c r="A24" s="1"/>
      <c r="B24" s="10"/>
      <c r="C24" s="11" t="s">
        <v>31</v>
      </c>
      <c r="D24" s="19" t="s">
        <v>32</v>
      </c>
      <c r="E24" s="19"/>
      <c r="F24" s="8">
        <f>SUM(F25:F32)</f>
        <v>36075996</v>
      </c>
      <c r="G24" s="8">
        <f>SUM(G25:G32)</f>
        <v>36075996</v>
      </c>
      <c r="H24" s="8">
        <f>SUM(H25:H32)</f>
        <v>15944117.85</v>
      </c>
      <c r="I24" s="8">
        <f>SUM(I25:I32)</f>
        <v>15944117.85</v>
      </c>
      <c r="J24" s="8">
        <f>SUM(J25:J32)</f>
        <v>20131878.149999999</v>
      </c>
      <c r="K24" s="1"/>
    </row>
    <row r="25" spans="1:11" ht="16.95" customHeight="1">
      <c r="A25" s="1"/>
      <c r="B25" s="10"/>
      <c r="C25" s="1"/>
      <c r="D25" s="11" t="s">
        <v>33</v>
      </c>
      <c r="E25" s="12" t="s">
        <v>34</v>
      </c>
      <c r="F25" s="8">
        <v>1824290</v>
      </c>
      <c r="G25" s="9">
        <v>5600290</v>
      </c>
      <c r="H25" s="9">
        <v>4191346.32</v>
      </c>
      <c r="I25" s="8">
        <v>4191346.32</v>
      </c>
      <c r="J25" s="9">
        <f t="shared" ref="J25:J32" si="1">G25-H25</f>
        <v>1408943.6800000002</v>
      </c>
      <c r="K25" s="1"/>
    </row>
    <row r="26" spans="1:11" ht="16.95" customHeight="1">
      <c r="A26" s="1"/>
      <c r="B26" s="10"/>
      <c r="C26" s="1"/>
      <c r="D26" s="11" t="s">
        <v>35</v>
      </c>
      <c r="E26" s="12" t="s">
        <v>36</v>
      </c>
      <c r="F26" s="8">
        <v>2849595</v>
      </c>
      <c r="G26" s="9">
        <v>2849595</v>
      </c>
      <c r="H26" s="9">
        <v>3759412.42</v>
      </c>
      <c r="I26" s="8">
        <v>3759412.42</v>
      </c>
      <c r="J26" s="9">
        <f t="shared" si="1"/>
        <v>-909817.41999999993</v>
      </c>
      <c r="K26" s="1"/>
    </row>
    <row r="27" spans="1:11" ht="16.95" customHeight="1">
      <c r="A27" s="1"/>
      <c r="B27" s="10"/>
      <c r="C27" s="1"/>
      <c r="D27" s="11" t="s">
        <v>37</v>
      </c>
      <c r="E27" s="12" t="s">
        <v>38</v>
      </c>
      <c r="F27" s="8">
        <v>1793990</v>
      </c>
      <c r="G27" s="9">
        <v>1793990</v>
      </c>
      <c r="H27" s="9">
        <v>270835.55</v>
      </c>
      <c r="I27" s="8">
        <v>270835.55</v>
      </c>
      <c r="J27" s="9">
        <f t="shared" si="1"/>
        <v>1523154.45</v>
      </c>
      <c r="K27" s="1"/>
    </row>
    <row r="28" spans="1:11" ht="16.95" customHeight="1">
      <c r="A28" s="1"/>
      <c r="B28" s="10"/>
      <c r="C28" s="1"/>
      <c r="D28" s="11" t="s">
        <v>39</v>
      </c>
      <c r="E28" s="12" t="s">
        <v>40</v>
      </c>
      <c r="F28" s="8">
        <v>11640262</v>
      </c>
      <c r="G28" s="9">
        <v>8252262</v>
      </c>
      <c r="H28" s="9">
        <v>1246274.45</v>
      </c>
      <c r="I28" s="8">
        <v>1246274.45</v>
      </c>
      <c r="J28" s="9">
        <f t="shared" si="1"/>
        <v>7005987.5499999998</v>
      </c>
      <c r="K28" s="1"/>
    </row>
    <row r="29" spans="1:11" ht="16.95" customHeight="1">
      <c r="A29" s="1"/>
      <c r="B29" s="10"/>
      <c r="C29" s="1"/>
      <c r="D29" s="11" t="s">
        <v>41</v>
      </c>
      <c r="E29" s="12" t="s">
        <v>42</v>
      </c>
      <c r="F29" s="8">
        <v>3510118</v>
      </c>
      <c r="G29" s="9">
        <v>4442118</v>
      </c>
      <c r="H29" s="9">
        <v>952200.35000000009</v>
      </c>
      <c r="I29" s="8">
        <v>952200.35000000009</v>
      </c>
      <c r="J29" s="9">
        <f t="shared" si="1"/>
        <v>3489917.65</v>
      </c>
      <c r="K29" s="1"/>
    </row>
    <row r="30" spans="1:11" ht="16.95" customHeight="1">
      <c r="A30" s="1"/>
      <c r="B30" s="10"/>
      <c r="C30" s="1"/>
      <c r="D30" s="11" t="s">
        <v>43</v>
      </c>
      <c r="E30" s="12" t="s">
        <v>44</v>
      </c>
      <c r="F30" s="8">
        <v>2971013</v>
      </c>
      <c r="G30" s="9">
        <v>2971013</v>
      </c>
      <c r="H30" s="9">
        <v>3272427.8800000004</v>
      </c>
      <c r="I30" s="8">
        <v>3272427.8800000004</v>
      </c>
      <c r="J30" s="9">
        <f t="shared" si="1"/>
        <v>-301414.88000000035</v>
      </c>
      <c r="K30" s="1"/>
    </row>
    <row r="31" spans="1:11" ht="16.95" customHeight="1">
      <c r="A31" s="1"/>
      <c r="B31" s="10"/>
      <c r="C31" s="1"/>
      <c r="D31" s="11" t="s">
        <v>45</v>
      </c>
      <c r="E31" s="12" t="s">
        <v>46</v>
      </c>
      <c r="F31" s="8">
        <v>916399</v>
      </c>
      <c r="G31" s="9">
        <v>916399</v>
      </c>
      <c r="H31" s="9">
        <v>478687.51</v>
      </c>
      <c r="I31" s="8">
        <v>478687.51</v>
      </c>
      <c r="J31" s="9">
        <f t="shared" si="1"/>
        <v>437711.49</v>
      </c>
      <c r="K31" s="1"/>
    </row>
    <row r="32" spans="1:11" ht="16.95" customHeight="1">
      <c r="A32" s="1"/>
      <c r="B32" s="10"/>
      <c r="C32" s="1"/>
      <c r="D32" s="11" t="s">
        <v>47</v>
      </c>
      <c r="E32" s="12" t="s">
        <v>48</v>
      </c>
      <c r="F32" s="8">
        <v>10570329</v>
      </c>
      <c r="G32" s="9">
        <v>9250329</v>
      </c>
      <c r="H32" s="9">
        <v>1772933.3699999999</v>
      </c>
      <c r="I32" s="8">
        <v>1772933.3699999999</v>
      </c>
      <c r="J32" s="9">
        <f t="shared" si="1"/>
        <v>7477395.6299999999</v>
      </c>
      <c r="K32" s="1"/>
    </row>
    <row r="33" spans="1:11" ht="16.95" customHeight="1">
      <c r="A33" s="1"/>
      <c r="B33" s="10"/>
      <c r="C33" s="11" t="s">
        <v>49</v>
      </c>
      <c r="D33" s="19" t="s">
        <v>50</v>
      </c>
      <c r="E33" s="19"/>
      <c r="F33" s="8">
        <f>SUM(F34:F41)</f>
        <v>155750143</v>
      </c>
      <c r="G33" s="8">
        <f>SUM(G34:G41)</f>
        <v>144593977</v>
      </c>
      <c r="H33" s="8">
        <f>SUM(H34:H41)</f>
        <v>67963766.00999999</v>
      </c>
      <c r="I33" s="8">
        <f>SUM(I34:I41)</f>
        <v>67963766.00999999</v>
      </c>
      <c r="J33" s="8">
        <f>SUM(J34:J41)</f>
        <v>76630210.989999995</v>
      </c>
      <c r="K33" s="1"/>
    </row>
    <row r="34" spans="1:11" ht="16.95" customHeight="1">
      <c r="A34" s="1"/>
      <c r="B34" s="10"/>
      <c r="C34" s="1"/>
      <c r="D34" s="11" t="s">
        <v>51</v>
      </c>
      <c r="E34" s="12" t="s">
        <v>52</v>
      </c>
      <c r="F34" s="8">
        <v>11281712</v>
      </c>
      <c r="G34" s="9">
        <v>11281712</v>
      </c>
      <c r="H34" s="9">
        <v>9096733.6899999995</v>
      </c>
      <c r="I34" s="8">
        <v>9096733.6899999995</v>
      </c>
      <c r="J34" s="9">
        <f t="shared" ref="J34:J41" si="2">G34-H34</f>
        <v>2184978.3100000005</v>
      </c>
      <c r="K34" s="1"/>
    </row>
    <row r="35" spans="1:11" ht="16.95" customHeight="1">
      <c r="A35" s="1"/>
      <c r="B35" s="10"/>
      <c r="C35" s="1"/>
      <c r="D35" s="11" t="s">
        <v>53</v>
      </c>
      <c r="E35" s="12" t="s">
        <v>54</v>
      </c>
      <c r="F35" s="8">
        <v>18726434</v>
      </c>
      <c r="G35" s="9">
        <v>33287006</v>
      </c>
      <c r="H35" s="9">
        <v>10507027.079999998</v>
      </c>
      <c r="I35" s="8">
        <v>10507027.079999998</v>
      </c>
      <c r="J35" s="9">
        <f t="shared" si="2"/>
        <v>22779978.920000002</v>
      </c>
      <c r="K35" s="1"/>
    </row>
    <row r="36" spans="1:11" ht="16.95" customHeight="1">
      <c r="A36" s="1"/>
      <c r="B36" s="10"/>
      <c r="C36" s="1"/>
      <c r="D36" s="11" t="s">
        <v>55</v>
      </c>
      <c r="E36" s="12" t="s">
        <v>56</v>
      </c>
      <c r="F36" s="8">
        <v>97948550</v>
      </c>
      <c r="G36" s="9">
        <v>67781812</v>
      </c>
      <c r="H36" s="9">
        <v>23587941.689999998</v>
      </c>
      <c r="I36" s="8">
        <v>23587941.689999998</v>
      </c>
      <c r="J36" s="9">
        <f t="shared" si="2"/>
        <v>44193870.310000002</v>
      </c>
      <c r="K36" s="1"/>
    </row>
    <row r="37" spans="1:11" ht="16.95" customHeight="1">
      <c r="A37" s="1"/>
      <c r="B37" s="10"/>
      <c r="C37" s="1"/>
      <c r="D37" s="11" t="s">
        <v>57</v>
      </c>
      <c r="E37" s="12" t="s">
        <v>58</v>
      </c>
      <c r="F37" s="8">
        <v>3443706</v>
      </c>
      <c r="G37" s="9">
        <v>3843706</v>
      </c>
      <c r="H37" s="9">
        <v>468640.23000000004</v>
      </c>
      <c r="I37" s="8">
        <v>468640.23000000004</v>
      </c>
      <c r="J37" s="9">
        <f t="shared" si="2"/>
        <v>3375065.77</v>
      </c>
      <c r="K37" s="1"/>
    </row>
    <row r="38" spans="1:11" ht="16.95" customHeight="1">
      <c r="A38" s="1"/>
      <c r="B38" s="10"/>
      <c r="C38" s="1"/>
      <c r="D38" s="11" t="s">
        <v>59</v>
      </c>
      <c r="E38" s="12" t="s">
        <v>60</v>
      </c>
      <c r="F38" s="8">
        <v>14299065</v>
      </c>
      <c r="G38" s="9">
        <v>18249065</v>
      </c>
      <c r="H38" s="9">
        <v>16869023.849999998</v>
      </c>
      <c r="I38" s="8">
        <v>16869023.849999998</v>
      </c>
      <c r="J38" s="9">
        <f t="shared" si="2"/>
        <v>1380041.1500000022</v>
      </c>
      <c r="K38" s="1"/>
    </row>
    <row r="39" spans="1:11" ht="16.95" customHeight="1">
      <c r="A39" s="1"/>
      <c r="B39" s="10"/>
      <c r="C39" s="1"/>
      <c r="D39" s="11" t="s">
        <v>61</v>
      </c>
      <c r="E39" s="12" t="s">
        <v>62</v>
      </c>
      <c r="F39" s="8">
        <v>3396888</v>
      </c>
      <c r="G39" s="9">
        <v>3396888</v>
      </c>
      <c r="H39" s="9">
        <v>2275360.5300000003</v>
      </c>
      <c r="I39" s="8">
        <v>2275360.5300000003</v>
      </c>
      <c r="J39" s="9">
        <f t="shared" si="2"/>
        <v>1121527.4699999997</v>
      </c>
      <c r="K39" s="1"/>
    </row>
    <row r="40" spans="1:11" ht="16.95" customHeight="1">
      <c r="A40" s="1"/>
      <c r="B40" s="10"/>
      <c r="C40" s="1"/>
      <c r="D40" s="11" t="s">
        <v>63</v>
      </c>
      <c r="E40" s="12" t="s">
        <v>64</v>
      </c>
      <c r="F40" s="8">
        <v>260900</v>
      </c>
      <c r="G40" s="9">
        <v>260900</v>
      </c>
      <c r="H40" s="9">
        <v>150000.03999999998</v>
      </c>
      <c r="I40" s="8">
        <v>150000.03999999998</v>
      </c>
      <c r="J40" s="9">
        <f t="shared" si="2"/>
        <v>110899.96000000002</v>
      </c>
      <c r="K40" s="1"/>
    </row>
    <row r="41" spans="1:11" ht="16.95" customHeight="1">
      <c r="A41" s="1"/>
      <c r="B41" s="10"/>
      <c r="C41" s="1"/>
      <c r="D41" s="11" t="s">
        <v>65</v>
      </c>
      <c r="E41" s="12" t="s">
        <v>66</v>
      </c>
      <c r="F41" s="8">
        <v>6392888</v>
      </c>
      <c r="G41" s="9">
        <v>6492888</v>
      </c>
      <c r="H41" s="9">
        <v>5009038.9000000004</v>
      </c>
      <c r="I41" s="8">
        <v>5009038.9000000004</v>
      </c>
      <c r="J41" s="9">
        <f t="shared" si="2"/>
        <v>1483849.0999999996</v>
      </c>
      <c r="K41" s="1"/>
    </row>
    <row r="42" spans="1:11" ht="16.95" customHeight="1">
      <c r="A42" s="1"/>
      <c r="B42" s="20" t="s">
        <v>67</v>
      </c>
      <c r="C42" s="20"/>
      <c r="D42" s="20"/>
      <c r="E42" s="20"/>
      <c r="F42" s="8">
        <f>F43</f>
        <v>1878227</v>
      </c>
      <c r="G42" s="8">
        <f>G43</f>
        <v>1878227</v>
      </c>
      <c r="H42" s="8">
        <f t="shared" ref="H42:J43" si="3">H43</f>
        <v>329613.87</v>
      </c>
      <c r="I42" s="8">
        <f t="shared" si="3"/>
        <v>329613.87</v>
      </c>
      <c r="J42" s="8">
        <f t="shared" si="3"/>
        <v>1548613.13</v>
      </c>
      <c r="K42" s="1"/>
    </row>
    <row r="43" spans="1:11" ht="16.95" customHeight="1">
      <c r="A43" s="1"/>
      <c r="B43" s="10"/>
      <c r="C43" s="11" t="s">
        <v>68</v>
      </c>
      <c r="D43" s="19" t="s">
        <v>69</v>
      </c>
      <c r="E43" s="19"/>
      <c r="F43" s="8">
        <f>F44</f>
        <v>1878227</v>
      </c>
      <c r="G43" s="8">
        <f>G44</f>
        <v>1878227</v>
      </c>
      <c r="H43" s="8">
        <f t="shared" si="3"/>
        <v>329613.87</v>
      </c>
      <c r="I43" s="8">
        <f t="shared" si="3"/>
        <v>329613.87</v>
      </c>
      <c r="J43" s="8">
        <f t="shared" si="3"/>
        <v>1548613.13</v>
      </c>
      <c r="K43" s="1"/>
    </row>
    <row r="44" spans="1:11" ht="16.95" customHeight="1">
      <c r="A44" s="1"/>
      <c r="B44" s="10"/>
      <c r="C44" s="1"/>
      <c r="D44" s="11" t="s">
        <v>70</v>
      </c>
      <c r="E44" s="12" t="s">
        <v>71</v>
      </c>
      <c r="F44" s="8">
        <v>1878227</v>
      </c>
      <c r="G44" s="9">
        <v>1878227</v>
      </c>
      <c r="H44" s="9">
        <v>329613.87</v>
      </c>
      <c r="I44" s="8">
        <v>329613.87</v>
      </c>
      <c r="J44" s="9">
        <f>G44-H44</f>
        <v>1548613.13</v>
      </c>
      <c r="K44" s="1"/>
    </row>
    <row r="45" spans="1:11" ht="16.95" customHeight="1">
      <c r="A45" s="1"/>
      <c r="B45" s="20" t="s">
        <v>72</v>
      </c>
      <c r="C45" s="20"/>
      <c r="D45" s="20"/>
      <c r="E45" s="20"/>
      <c r="F45" s="8">
        <f>F46</f>
        <v>1154162</v>
      </c>
      <c r="G45" s="8">
        <f>G46</f>
        <v>1154162</v>
      </c>
      <c r="H45" s="8">
        <f t="shared" ref="H45:J46" si="4">H46</f>
        <v>700496.1</v>
      </c>
      <c r="I45" s="8">
        <f t="shared" si="4"/>
        <v>700496.1</v>
      </c>
      <c r="J45" s="8">
        <f t="shared" si="4"/>
        <v>453665.9</v>
      </c>
      <c r="K45" s="1"/>
    </row>
    <row r="46" spans="1:11" ht="16.95" customHeight="1">
      <c r="A46" s="1"/>
      <c r="B46" s="10"/>
      <c r="C46" s="11" t="s">
        <v>68</v>
      </c>
      <c r="D46" s="19" t="s">
        <v>69</v>
      </c>
      <c r="E46" s="19"/>
      <c r="F46" s="8">
        <f>F47</f>
        <v>1154162</v>
      </c>
      <c r="G46" s="8">
        <f>G47</f>
        <v>1154162</v>
      </c>
      <c r="H46" s="8">
        <f t="shared" si="4"/>
        <v>700496.1</v>
      </c>
      <c r="I46" s="8">
        <f t="shared" si="4"/>
        <v>700496.1</v>
      </c>
      <c r="J46" s="8">
        <f t="shared" si="4"/>
        <v>453665.9</v>
      </c>
      <c r="K46" s="1"/>
    </row>
    <row r="47" spans="1:11" ht="16.95" customHeight="1">
      <c r="A47" s="1"/>
      <c r="B47" s="10"/>
      <c r="C47" s="1"/>
      <c r="D47" s="11" t="s">
        <v>73</v>
      </c>
      <c r="E47" s="12" t="s">
        <v>74</v>
      </c>
      <c r="F47" s="8">
        <v>1154162</v>
      </c>
      <c r="G47" s="9">
        <v>1154162</v>
      </c>
      <c r="H47" s="9">
        <v>700496.1</v>
      </c>
      <c r="I47" s="8">
        <v>700496.1</v>
      </c>
      <c r="J47" s="9">
        <f>G47-H47</f>
        <v>453665.9</v>
      </c>
      <c r="K47" s="1"/>
    </row>
    <row r="48" spans="1:11" ht="22.05" customHeight="1">
      <c r="A48" s="1"/>
      <c r="B48" s="16" t="s">
        <v>75</v>
      </c>
      <c r="C48" s="16"/>
      <c r="D48" s="16"/>
      <c r="E48" s="16"/>
      <c r="F48" s="13">
        <v>0</v>
      </c>
      <c r="G48" s="14">
        <v>0</v>
      </c>
      <c r="H48" s="14">
        <v>0</v>
      </c>
      <c r="I48" s="14">
        <v>0</v>
      </c>
      <c r="J48" s="15">
        <f>G48-H48</f>
        <v>0</v>
      </c>
      <c r="K48" s="1"/>
    </row>
    <row r="49" spans="1:11" ht="22.05" customHeight="1">
      <c r="A49" s="1"/>
      <c r="B49" s="16" t="s">
        <v>76</v>
      </c>
      <c r="C49" s="16"/>
      <c r="D49" s="16"/>
      <c r="E49" s="16"/>
      <c r="F49" s="13">
        <v>0</v>
      </c>
      <c r="G49" s="14">
        <v>0</v>
      </c>
      <c r="H49" s="14">
        <v>0</v>
      </c>
      <c r="I49" s="14">
        <v>0</v>
      </c>
      <c r="J49" s="15">
        <f>G49-H49</f>
        <v>0</v>
      </c>
      <c r="K49" s="1"/>
    </row>
    <row r="50" spans="1:11" ht="1.05" customHeight="1">
      <c r="A50" s="1"/>
      <c r="B50" s="17"/>
      <c r="C50" s="17"/>
      <c r="D50" s="17"/>
      <c r="E50" s="17"/>
      <c r="F50" s="17"/>
      <c r="G50" s="17"/>
      <c r="H50" s="17"/>
      <c r="I50" s="17"/>
      <c r="J50" s="17"/>
      <c r="K50" s="1"/>
    </row>
    <row r="51" spans="1:11" ht="33" customHeight="1">
      <c r="A51" s="1"/>
      <c r="B51" s="1"/>
      <c r="C51" s="18" t="s">
        <v>77</v>
      </c>
      <c r="D51" s="18"/>
      <c r="E51" s="18"/>
      <c r="F51" s="18"/>
      <c r="G51" s="18"/>
      <c r="H51" s="18"/>
      <c r="I51" s="18"/>
      <c r="J51" s="18"/>
      <c r="K51" s="1"/>
    </row>
  </sheetData>
  <mergeCells count="28">
    <mergeCell ref="B2:J2"/>
    <mergeCell ref="B3:J3"/>
    <mergeCell ref="B4:J4"/>
    <mergeCell ref="B5:J5"/>
    <mergeCell ref="B6:J6"/>
    <mergeCell ref="B7:J7"/>
    <mergeCell ref="B9:E9"/>
    <mergeCell ref="F9:F11"/>
    <mergeCell ref="G9:G11"/>
    <mergeCell ref="H9:H11"/>
    <mergeCell ref="I9:I11"/>
    <mergeCell ref="J9:J11"/>
    <mergeCell ref="D10:E10"/>
    <mergeCell ref="B12:E12"/>
    <mergeCell ref="B13:E13"/>
    <mergeCell ref="B14:E14"/>
    <mergeCell ref="D15:E15"/>
    <mergeCell ref="B23:E23"/>
    <mergeCell ref="D24:E24"/>
    <mergeCell ref="B49:E49"/>
    <mergeCell ref="B50:J50"/>
    <mergeCell ref="C51:J51"/>
    <mergeCell ref="D33:E33"/>
    <mergeCell ref="B42:E42"/>
    <mergeCell ref="D43:E43"/>
    <mergeCell ref="B45:E45"/>
    <mergeCell ref="D46:E46"/>
    <mergeCell ref="B48:E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2025-03-15T05:43:54Z</dcterms:created>
  <dcterms:modified xsi:type="dcterms:W3CDTF">2025-11-07T00:23:30Z</dcterms:modified>
</cp:coreProperties>
</file>